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315" windowHeight="7620"/>
  </bookViews>
  <sheets>
    <sheet name="白梅福祉会-資金収支計算書H27" sheetId="3" r:id="rId1"/>
  </sheets>
  <calcPr calcId="145621"/>
</workbook>
</file>

<file path=xl/calcChain.xml><?xml version="1.0" encoding="utf-8"?>
<calcChain xmlns="http://schemas.openxmlformats.org/spreadsheetml/2006/main">
  <c r="H45" i="3" l="1"/>
  <c r="J45" i="3" s="1"/>
  <c r="I40" i="3"/>
  <c r="G40" i="3"/>
  <c r="F40" i="3"/>
  <c r="E40" i="3"/>
  <c r="D40" i="3"/>
  <c r="H39" i="3"/>
  <c r="J39" i="3" s="1"/>
  <c r="H38" i="3"/>
  <c r="J38" i="3" s="1"/>
  <c r="J37" i="3"/>
  <c r="H37" i="3"/>
  <c r="J36" i="3"/>
  <c r="H36" i="3"/>
  <c r="I35" i="3"/>
  <c r="G35" i="3"/>
  <c r="F35" i="3"/>
  <c r="F41" i="3" s="1"/>
  <c r="E35" i="3"/>
  <c r="E41" i="3" s="1"/>
  <c r="D35" i="3"/>
  <c r="D41" i="3" s="1"/>
  <c r="H34" i="3"/>
  <c r="J34" i="3" s="1"/>
  <c r="H33" i="3"/>
  <c r="J33" i="3" s="1"/>
  <c r="H32" i="3"/>
  <c r="J32" i="3" s="1"/>
  <c r="H31" i="3"/>
  <c r="J31" i="3" s="1"/>
  <c r="H30" i="3"/>
  <c r="I28" i="3"/>
  <c r="G28" i="3"/>
  <c r="F28" i="3"/>
  <c r="E28" i="3"/>
  <c r="D28" i="3"/>
  <c r="H27" i="3"/>
  <c r="J27" i="3" s="1"/>
  <c r="H26" i="3"/>
  <c r="J26" i="3" s="1"/>
  <c r="H25" i="3"/>
  <c r="I24" i="3"/>
  <c r="I29" i="3" s="1"/>
  <c r="G24" i="3"/>
  <c r="G29" i="3" s="1"/>
  <c r="F24" i="3"/>
  <c r="F29" i="3" s="1"/>
  <c r="E24" i="3"/>
  <c r="E29" i="3" s="1"/>
  <c r="D24" i="3"/>
  <c r="D29" i="3" s="1"/>
  <c r="J23" i="3"/>
  <c r="H23" i="3"/>
  <c r="J22" i="3"/>
  <c r="H22" i="3"/>
  <c r="J21" i="3"/>
  <c r="H21" i="3"/>
  <c r="J20" i="3"/>
  <c r="H20" i="3"/>
  <c r="H24" i="3" s="1"/>
  <c r="I18" i="3"/>
  <c r="G18" i="3"/>
  <c r="F18" i="3"/>
  <c r="E18" i="3"/>
  <c r="D18" i="3"/>
  <c r="H17" i="3"/>
  <c r="J17" i="3" s="1"/>
  <c r="J16" i="3"/>
  <c r="H16" i="3"/>
  <c r="H15" i="3"/>
  <c r="J15" i="3" s="1"/>
  <c r="H14" i="3"/>
  <c r="J14" i="3" s="1"/>
  <c r="H13" i="3"/>
  <c r="I12" i="3"/>
  <c r="I19" i="3" s="1"/>
  <c r="G12" i="3"/>
  <c r="F12" i="3"/>
  <c r="E12" i="3"/>
  <c r="D12" i="3"/>
  <c r="H11" i="3"/>
  <c r="J11" i="3" s="1"/>
  <c r="H10" i="3"/>
  <c r="J10" i="3" s="1"/>
  <c r="H9" i="3"/>
  <c r="J9" i="3" s="1"/>
  <c r="H8" i="3"/>
  <c r="J8" i="3" s="1"/>
  <c r="H7" i="3"/>
  <c r="I41" i="3" l="1"/>
  <c r="I43" i="3" s="1"/>
  <c r="I46" i="3" s="1"/>
  <c r="G41" i="3"/>
  <c r="H28" i="3"/>
  <c r="J28" i="3" s="1"/>
  <c r="G19" i="3"/>
  <c r="H40" i="3"/>
  <c r="J40" i="3" s="1"/>
  <c r="F19" i="3"/>
  <c r="F43" i="3" s="1"/>
  <c r="F46" i="3" s="1"/>
  <c r="H35" i="3"/>
  <c r="J35" i="3" s="1"/>
  <c r="E19" i="3"/>
  <c r="E43" i="3" s="1"/>
  <c r="E46" i="3" s="1"/>
  <c r="H18" i="3"/>
  <c r="J18" i="3" s="1"/>
  <c r="D19" i="3"/>
  <c r="D43" i="3" s="1"/>
  <c r="D46" i="3" s="1"/>
  <c r="J13" i="3"/>
  <c r="H12" i="3"/>
  <c r="J24" i="3"/>
  <c r="J7" i="3"/>
  <c r="J25" i="3"/>
  <c r="J30" i="3"/>
  <c r="G43" i="3" l="1"/>
  <c r="G46" i="3" s="1"/>
  <c r="H29" i="3"/>
  <c r="J29" i="3" s="1"/>
  <c r="H41" i="3"/>
  <c r="J41" i="3" s="1"/>
  <c r="H19" i="3"/>
  <c r="J19" i="3" s="1"/>
  <c r="J12" i="3"/>
  <c r="H43" i="3" l="1"/>
  <c r="J43" i="3" s="1"/>
  <c r="H46" i="3" l="1"/>
  <c r="J46" i="3" s="1"/>
</calcChain>
</file>

<file path=xl/sharedStrings.xml><?xml version="1.0" encoding="utf-8"?>
<sst xmlns="http://schemas.openxmlformats.org/spreadsheetml/2006/main" count="61" uniqueCount="57">
  <si>
    <t>勘定科目</t>
  </si>
  <si>
    <t>事業活動による収支</t>
  </si>
  <si>
    <t>収入</t>
  </si>
  <si>
    <t>保育事業収入</t>
  </si>
  <si>
    <t>経常経費寄付金収入</t>
  </si>
  <si>
    <t>受取利息配当金収入</t>
  </si>
  <si>
    <t>その他の収入</t>
  </si>
  <si>
    <t>事業活動収入計(1)</t>
  </si>
  <si>
    <t>支出</t>
  </si>
  <si>
    <t>人件費支出</t>
  </si>
  <si>
    <t>事業費支出</t>
  </si>
  <si>
    <t>事務費支出</t>
  </si>
  <si>
    <t>支払利息支出</t>
  </si>
  <si>
    <t>その他の支出</t>
  </si>
  <si>
    <t>事業活動支出計(2)</t>
  </si>
  <si>
    <t>事業活動資金収支差額(3)=(1)-(2)</t>
  </si>
  <si>
    <t>施設整備等による収支</t>
  </si>
  <si>
    <t>施設整備等補助金収入</t>
  </si>
  <si>
    <t>施設整備等寄付金収入</t>
  </si>
  <si>
    <t>設備資金借入金収入</t>
  </si>
  <si>
    <t>固定資産売却収入</t>
  </si>
  <si>
    <t>施設整備等収入計(4)</t>
  </si>
  <si>
    <t>設備資金借入金元金償還支出</t>
  </si>
  <si>
    <t>固定資産取得支出</t>
  </si>
  <si>
    <t>固定資産除却・廃棄支出</t>
  </si>
  <si>
    <t>施設整備等支出計(5)</t>
  </si>
  <si>
    <t>施設整備等資金収支差額(6)=(4)-(5)</t>
  </si>
  <si>
    <t>その他の活動による収支</t>
  </si>
  <si>
    <t>長期運営資金借入金元金償還寄付金収入</t>
  </si>
  <si>
    <t>長期運営資金借入金収入</t>
  </si>
  <si>
    <t>長期貸付金回収収入</t>
  </si>
  <si>
    <t>その他の活動収入計(7)</t>
  </si>
  <si>
    <t>長期運営資金借入金元金償還支出</t>
  </si>
  <si>
    <t>長期貸付金支出</t>
  </si>
  <si>
    <t>その他の活動支出計(8)</t>
  </si>
  <si>
    <t>その他の活動資金収支差額(9)=(7)-(8)</t>
  </si>
  <si>
    <t>予備費支出(10)</t>
  </si>
  <si>
    <t>当期資金収支差額合計(11)=(3)+(6)+(9)-(10)</t>
  </si>
  <si>
    <t>前期末支払資金残高(12)</t>
  </si>
  <si>
    <t>当期末支払資金残高(11)+(12)</t>
  </si>
  <si>
    <t>（単位：円）</t>
    <phoneticPr fontId="18"/>
  </si>
  <si>
    <t>社会福祉法人名　　白梅福祉会</t>
    <phoneticPr fontId="18"/>
  </si>
  <si>
    <t>借入金利息補助金収入</t>
    <phoneticPr fontId="18"/>
  </si>
  <si>
    <t>法人本部</t>
    <rPh sb="0" eb="2">
      <t>ホウジン</t>
    </rPh>
    <rPh sb="2" eb="4">
      <t>ホンブ</t>
    </rPh>
    <phoneticPr fontId="18"/>
  </si>
  <si>
    <t>第１号の３様式</t>
    <phoneticPr fontId="18"/>
  </si>
  <si>
    <t>社会福祉事業区分　資金収支内訳表</t>
    <rPh sb="0" eb="2">
      <t>シャカイ</t>
    </rPh>
    <rPh sb="2" eb="4">
      <t>フクシ</t>
    </rPh>
    <rPh sb="4" eb="6">
      <t>ジギョウ</t>
    </rPh>
    <rPh sb="6" eb="8">
      <t>クブン</t>
    </rPh>
    <rPh sb="13" eb="15">
      <t>ウチワケ</t>
    </rPh>
    <rPh sb="15" eb="16">
      <t>ヒョウ</t>
    </rPh>
    <phoneticPr fontId="18"/>
  </si>
  <si>
    <t>白梅保育園</t>
    <rPh sb="0" eb="2">
      <t>シラウメ</t>
    </rPh>
    <rPh sb="2" eb="5">
      <t>ホイクエン</t>
    </rPh>
    <phoneticPr fontId="18"/>
  </si>
  <si>
    <t>白梅いずみ保育園</t>
    <rPh sb="0" eb="2">
      <t>シラウメ</t>
    </rPh>
    <rPh sb="5" eb="8">
      <t>ホイクエン</t>
    </rPh>
    <phoneticPr fontId="18"/>
  </si>
  <si>
    <t>あおぞら保育園</t>
    <rPh sb="4" eb="7">
      <t>ホイクエン</t>
    </rPh>
    <phoneticPr fontId="18"/>
  </si>
  <si>
    <t>合計</t>
    <rPh sb="0" eb="2">
      <t>ゴウケイ</t>
    </rPh>
    <phoneticPr fontId="18"/>
  </si>
  <si>
    <t>内部取引消去</t>
    <rPh sb="0" eb="2">
      <t>ナイブ</t>
    </rPh>
    <rPh sb="2" eb="4">
      <t>トリヒキ</t>
    </rPh>
    <rPh sb="4" eb="6">
      <t>ショウキョ</t>
    </rPh>
    <phoneticPr fontId="18"/>
  </si>
  <si>
    <t>事業区分合計</t>
    <rPh sb="0" eb="2">
      <t>ジギョウ</t>
    </rPh>
    <rPh sb="2" eb="4">
      <t>クブン</t>
    </rPh>
    <rPh sb="4" eb="6">
      <t>ゴウケイ</t>
    </rPh>
    <phoneticPr fontId="18"/>
  </si>
  <si>
    <t>積立資産取崩収入</t>
    <phoneticPr fontId="18"/>
  </si>
  <si>
    <t>積立資産支出</t>
    <phoneticPr fontId="18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</si>
  <si>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18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</si>
  <si>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18"/>
  </si>
  <si>
    <t>（自）平成 27 年  4 月  1 日　（至）平成 28 年  3 月 31 日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</si>
</sst>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22" fillId="0" borderId="11" xfId="0" applyFont="1" applyBorder="1" applyAlignment="1">
      <alignment horizontal="center" vertical="center" shrinkToFit="1"/>
    </xf>
    <xf numFmtId="0" fontId="22" fillId="0" borderId="14" xfId="0" applyFont="1" applyBorder="1">
      <alignment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14" xfId="0" applyNumberFormat="1" applyFont="1" applyBorder="1">
      <alignment vertical="center"/>
    </xf>
    <xf numFmtId="0" fontId="22" fillId="0" borderId="16" xfId="0" applyFont="1" applyBorder="1">
      <alignment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16" xfId="0" applyNumberFormat="1" applyFont="1" applyBorder="1">
      <alignment vertical="center"/>
    </xf>
    <xf numFmtId="0" fontId="22" fillId="0" borderId="15" xfId="0" applyFont="1" applyBorder="1">
      <alignment vertical="center"/>
    </xf>
    <xf numFmtId="176" fontId="22" fillId="0" borderId="15" xfId="0" applyNumberFormat="1" applyFont="1" applyBorder="1" applyAlignment="1">
      <alignment horizontal="right" vertical="center"/>
    </xf>
    <xf numFmtId="176" fontId="22" fillId="0" borderId="15" xfId="0" applyNumberFormat="1" applyFont="1" applyBorder="1">
      <alignment vertical="center"/>
    </xf>
    <xf numFmtId="0" fontId="22" fillId="0" borderId="11" xfId="0" applyFont="1" applyBorder="1">
      <alignment vertical="center"/>
    </xf>
    <xf numFmtId="176" fontId="22" fillId="0" borderId="11" xfId="0" applyNumberFormat="1" applyFont="1" applyBorder="1" applyAlignment="1">
      <alignment horizontal="right" vertical="center"/>
    </xf>
    <xf numFmtId="176" fontId="22" fillId="0" borderId="11" xfId="0" applyNumberFormat="1" applyFont="1" applyBorder="1">
      <alignment vertical="center"/>
    </xf>
    <xf numFmtId="0" fontId="22" fillId="0" borderId="13" xfId="0" applyFont="1" applyBorder="1">
      <alignment vertical="center"/>
    </xf>
    <xf numFmtId="0" fontId="22" fillId="0" borderId="12" xfId="0" applyFont="1" applyBorder="1">
      <alignment vertical="center"/>
    </xf>
    <xf numFmtId="0" fontId="22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255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/>
  </sheetViews>
  <sheetFormatPr defaultRowHeight="13.5" x14ac:dyDescent="0.15"/>
  <cols>
    <col min="1" max="2" width="3" customWidth="1"/>
    <col min="3" max="3" width="37.5" customWidth="1"/>
    <col min="4" max="10" width="12.5" customWidth="1"/>
  </cols>
  <sheetData>
    <row r="1" spans="1:10" x14ac:dyDescent="0.15">
      <c r="J1" s="1" t="s">
        <v>44</v>
      </c>
    </row>
    <row r="2" spans="1:10" ht="18" customHeight="1" x14ac:dyDescent="0.15">
      <c r="A2" s="19" t="s">
        <v>45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15">
      <c r="A3" s="21" t="s">
        <v>56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8" customHeight="1" x14ac:dyDescent="0.15">
      <c r="A4" s="2" t="s">
        <v>41</v>
      </c>
      <c r="B4" s="2"/>
      <c r="C4" s="2"/>
      <c r="J4" s="22" t="s">
        <v>40</v>
      </c>
    </row>
    <row r="5" spans="1:10" ht="6.75" customHeight="1" x14ac:dyDescent="0.15">
      <c r="J5" s="23"/>
    </row>
    <row r="6" spans="1:10" ht="18" customHeight="1" x14ac:dyDescent="0.15">
      <c r="A6" s="24" t="s">
        <v>0</v>
      </c>
      <c r="B6" s="24"/>
      <c r="C6" s="24"/>
      <c r="D6" s="3" t="s">
        <v>43</v>
      </c>
      <c r="E6" s="3" t="s">
        <v>46</v>
      </c>
      <c r="F6" s="3" t="s">
        <v>47</v>
      </c>
      <c r="G6" s="3" t="s">
        <v>48</v>
      </c>
      <c r="H6" s="3" t="s">
        <v>49</v>
      </c>
      <c r="I6" s="3" t="s">
        <v>50</v>
      </c>
      <c r="J6" s="3" t="s">
        <v>51</v>
      </c>
    </row>
    <row r="7" spans="1:10" ht="18" customHeight="1" x14ac:dyDescent="0.15">
      <c r="A7" s="25" t="s">
        <v>1</v>
      </c>
      <c r="B7" s="25" t="s">
        <v>2</v>
      </c>
      <c r="C7" s="4" t="s">
        <v>3</v>
      </c>
      <c r="D7" s="5">
        <v>335000</v>
      </c>
      <c r="E7" s="5">
        <v>110955930</v>
      </c>
      <c r="F7" s="5">
        <v>124114794</v>
      </c>
      <c r="G7" s="5">
        <v>63992520</v>
      </c>
      <c r="H7" s="5">
        <f>SUM(D7:G7)</f>
        <v>299398244</v>
      </c>
      <c r="I7" s="5">
        <v>0</v>
      </c>
      <c r="J7" s="6">
        <f t="shared" ref="J7:J41" si="0">H7+I7</f>
        <v>299398244</v>
      </c>
    </row>
    <row r="8" spans="1:10" ht="18" customHeight="1" x14ac:dyDescent="0.15">
      <c r="A8" s="25"/>
      <c r="B8" s="25"/>
      <c r="C8" s="7" t="s">
        <v>42</v>
      </c>
      <c r="D8" s="8">
        <v>0</v>
      </c>
      <c r="E8" s="8">
        <v>0</v>
      </c>
      <c r="F8" s="8">
        <v>0</v>
      </c>
      <c r="G8" s="8">
        <v>0</v>
      </c>
      <c r="H8" s="8">
        <f>SUM(D8:G8)</f>
        <v>0</v>
      </c>
      <c r="I8" s="8">
        <v>0</v>
      </c>
      <c r="J8" s="9">
        <f t="shared" si="0"/>
        <v>0</v>
      </c>
    </row>
    <row r="9" spans="1:10" ht="18" customHeight="1" x14ac:dyDescent="0.15">
      <c r="A9" s="25"/>
      <c r="B9" s="25"/>
      <c r="C9" s="7" t="s">
        <v>4</v>
      </c>
      <c r="D9" s="8">
        <v>0</v>
      </c>
      <c r="E9" s="8">
        <v>0</v>
      </c>
      <c r="F9" s="8">
        <v>0</v>
      </c>
      <c r="G9" s="8">
        <v>0</v>
      </c>
      <c r="H9" s="8">
        <f>SUM(D9:G9)</f>
        <v>0</v>
      </c>
      <c r="I9" s="8">
        <v>0</v>
      </c>
      <c r="J9" s="9">
        <f t="shared" si="0"/>
        <v>0</v>
      </c>
    </row>
    <row r="10" spans="1:10" ht="18" customHeight="1" x14ac:dyDescent="0.15">
      <c r="A10" s="25"/>
      <c r="B10" s="25"/>
      <c r="C10" s="7" t="s">
        <v>5</v>
      </c>
      <c r="D10" s="8">
        <v>356</v>
      </c>
      <c r="E10" s="8">
        <v>25518</v>
      </c>
      <c r="F10" s="8">
        <v>2522</v>
      </c>
      <c r="G10" s="8">
        <v>3182</v>
      </c>
      <c r="H10" s="8">
        <f>SUM(D10:G10)</f>
        <v>31578</v>
      </c>
      <c r="I10" s="8">
        <v>0</v>
      </c>
      <c r="J10" s="9">
        <f t="shared" si="0"/>
        <v>31578</v>
      </c>
    </row>
    <row r="11" spans="1:10" ht="18" customHeight="1" x14ac:dyDescent="0.15">
      <c r="A11" s="25"/>
      <c r="B11" s="25"/>
      <c r="C11" s="10" t="s">
        <v>6</v>
      </c>
      <c r="D11" s="11">
        <v>70000</v>
      </c>
      <c r="E11" s="11">
        <v>2242424</v>
      </c>
      <c r="F11" s="11">
        <v>2854670</v>
      </c>
      <c r="G11" s="11">
        <v>1061728</v>
      </c>
      <c r="H11" s="11">
        <f>SUM(D11:G11)</f>
        <v>6228822</v>
      </c>
      <c r="I11" s="11">
        <v>0</v>
      </c>
      <c r="J11" s="12">
        <f t="shared" si="0"/>
        <v>6228822</v>
      </c>
    </row>
    <row r="12" spans="1:10" ht="18" customHeight="1" x14ac:dyDescent="0.15">
      <c r="A12" s="25"/>
      <c r="B12" s="25"/>
      <c r="C12" s="13" t="s">
        <v>7</v>
      </c>
      <c r="D12" s="14">
        <f t="shared" ref="D12:I12" si="1">SUM(D7:D11)</f>
        <v>405356</v>
      </c>
      <c r="E12" s="14">
        <f t="shared" si="1"/>
        <v>113223872</v>
      </c>
      <c r="F12" s="14">
        <f t="shared" si="1"/>
        <v>126971986</v>
      </c>
      <c r="G12" s="14">
        <f t="shared" si="1"/>
        <v>65057430</v>
      </c>
      <c r="H12" s="14">
        <f t="shared" si="1"/>
        <v>305658644</v>
      </c>
      <c r="I12" s="14">
        <f t="shared" si="1"/>
        <v>0</v>
      </c>
      <c r="J12" s="15">
        <f t="shared" si="0"/>
        <v>305658644</v>
      </c>
    </row>
    <row r="13" spans="1:10" ht="18" customHeight="1" x14ac:dyDescent="0.15">
      <c r="A13" s="25"/>
      <c r="B13" s="25" t="s">
        <v>8</v>
      </c>
      <c r="C13" s="4" t="s">
        <v>9</v>
      </c>
      <c r="D13" s="5">
        <v>600000</v>
      </c>
      <c r="E13" s="5">
        <v>78434048</v>
      </c>
      <c r="F13" s="5">
        <v>85485052</v>
      </c>
      <c r="G13" s="5">
        <v>50556169</v>
      </c>
      <c r="H13" s="5">
        <f>SUM(D13:G13)</f>
        <v>215075269</v>
      </c>
      <c r="I13" s="5">
        <v>0</v>
      </c>
      <c r="J13" s="6">
        <f t="shared" si="0"/>
        <v>215075269</v>
      </c>
    </row>
    <row r="14" spans="1:10" ht="18" customHeight="1" x14ac:dyDescent="0.15">
      <c r="A14" s="25"/>
      <c r="B14" s="25"/>
      <c r="C14" s="7" t="s">
        <v>10</v>
      </c>
      <c r="D14" s="8">
        <v>0</v>
      </c>
      <c r="E14" s="8">
        <v>11489766</v>
      </c>
      <c r="F14" s="8">
        <v>9929058</v>
      </c>
      <c r="G14" s="8">
        <v>6353876</v>
      </c>
      <c r="H14" s="8">
        <f>SUM(D14:G14)</f>
        <v>27772700</v>
      </c>
      <c r="I14" s="8">
        <v>0</v>
      </c>
      <c r="J14" s="9">
        <f t="shared" si="0"/>
        <v>27772700</v>
      </c>
    </row>
    <row r="15" spans="1:10" ht="18" customHeight="1" x14ac:dyDescent="0.15">
      <c r="A15" s="25"/>
      <c r="B15" s="25"/>
      <c r="C15" s="7" t="s">
        <v>11</v>
      </c>
      <c r="D15" s="8">
        <v>560000</v>
      </c>
      <c r="E15" s="8">
        <v>3515770</v>
      </c>
      <c r="F15" s="8">
        <v>5915567</v>
      </c>
      <c r="G15" s="8">
        <v>2501564</v>
      </c>
      <c r="H15" s="8">
        <f>SUM(D15:G15)</f>
        <v>12492901</v>
      </c>
      <c r="I15" s="8">
        <v>0</v>
      </c>
      <c r="J15" s="9">
        <f t="shared" si="0"/>
        <v>12492901</v>
      </c>
    </row>
    <row r="16" spans="1:10" ht="18" customHeight="1" x14ac:dyDescent="0.15">
      <c r="A16" s="25"/>
      <c r="B16" s="25"/>
      <c r="C16" s="7" t="s">
        <v>12</v>
      </c>
      <c r="D16" s="8">
        <v>0</v>
      </c>
      <c r="E16" s="8">
        <v>0</v>
      </c>
      <c r="F16" s="8">
        <v>0</v>
      </c>
      <c r="G16" s="8">
        <v>0</v>
      </c>
      <c r="H16" s="8">
        <f>SUM(D16:G16)</f>
        <v>0</v>
      </c>
      <c r="I16" s="8">
        <v>0</v>
      </c>
      <c r="J16" s="9">
        <f t="shared" si="0"/>
        <v>0</v>
      </c>
    </row>
    <row r="17" spans="1:10" ht="18" customHeight="1" x14ac:dyDescent="0.15">
      <c r="A17" s="25"/>
      <c r="B17" s="25"/>
      <c r="C17" s="10" t="s">
        <v>13</v>
      </c>
      <c r="D17" s="11">
        <v>0</v>
      </c>
      <c r="E17" s="11">
        <v>1239600</v>
      </c>
      <c r="F17" s="11">
        <v>1517400</v>
      </c>
      <c r="G17" s="11">
        <v>791500</v>
      </c>
      <c r="H17" s="11">
        <f>SUM(D17:G17)</f>
        <v>3548500</v>
      </c>
      <c r="I17" s="11">
        <v>0</v>
      </c>
      <c r="J17" s="12">
        <f t="shared" si="0"/>
        <v>3548500</v>
      </c>
    </row>
    <row r="18" spans="1:10" ht="18" customHeight="1" x14ac:dyDescent="0.15">
      <c r="A18" s="25"/>
      <c r="B18" s="25"/>
      <c r="C18" s="13" t="s">
        <v>14</v>
      </c>
      <c r="D18" s="14">
        <f>SUM(D13:D17)</f>
        <v>1160000</v>
      </c>
      <c r="E18" s="14">
        <f t="shared" ref="E18:I18" si="2">SUM(E13:E17)</f>
        <v>94679184</v>
      </c>
      <c r="F18" s="14">
        <f t="shared" si="2"/>
        <v>102847077</v>
      </c>
      <c r="G18" s="14">
        <f t="shared" si="2"/>
        <v>60203109</v>
      </c>
      <c r="H18" s="14">
        <f t="shared" si="2"/>
        <v>258889370</v>
      </c>
      <c r="I18" s="14">
        <f t="shared" si="2"/>
        <v>0</v>
      </c>
      <c r="J18" s="15">
        <f t="shared" si="0"/>
        <v>258889370</v>
      </c>
    </row>
    <row r="19" spans="1:10" ht="18" customHeight="1" x14ac:dyDescent="0.15">
      <c r="A19" s="25"/>
      <c r="B19" s="16"/>
      <c r="C19" s="17" t="s">
        <v>15</v>
      </c>
      <c r="D19" s="14">
        <f>D12-D18</f>
        <v>-754644</v>
      </c>
      <c r="E19" s="14">
        <f t="shared" ref="E19:I19" si="3">E12-E18</f>
        <v>18544688</v>
      </c>
      <c r="F19" s="14">
        <f t="shared" si="3"/>
        <v>24124909</v>
      </c>
      <c r="G19" s="14">
        <f t="shared" si="3"/>
        <v>4854321</v>
      </c>
      <c r="H19" s="14">
        <f>H12-H18</f>
        <v>46769274</v>
      </c>
      <c r="I19" s="14">
        <f t="shared" si="3"/>
        <v>0</v>
      </c>
      <c r="J19" s="15">
        <f t="shared" si="0"/>
        <v>46769274</v>
      </c>
    </row>
    <row r="20" spans="1:10" ht="18" customHeight="1" x14ac:dyDescent="0.15">
      <c r="A20" s="25" t="s">
        <v>16</v>
      </c>
      <c r="B20" s="25" t="s">
        <v>2</v>
      </c>
      <c r="C20" s="4" t="s">
        <v>17</v>
      </c>
      <c r="D20" s="5">
        <v>0</v>
      </c>
      <c r="E20" s="5">
        <v>1000000</v>
      </c>
      <c r="F20" s="5">
        <v>1000000</v>
      </c>
      <c r="G20" s="5">
        <v>0</v>
      </c>
      <c r="H20" s="5">
        <f>SUM(D20:G20)</f>
        <v>2000000</v>
      </c>
      <c r="I20" s="5">
        <v>0</v>
      </c>
      <c r="J20" s="6">
        <f t="shared" si="0"/>
        <v>2000000</v>
      </c>
    </row>
    <row r="21" spans="1:10" ht="18" customHeight="1" x14ac:dyDescent="0.15">
      <c r="A21" s="25"/>
      <c r="B21" s="25"/>
      <c r="C21" s="7" t="s">
        <v>18</v>
      </c>
      <c r="D21" s="8">
        <v>0</v>
      </c>
      <c r="E21" s="8">
        <v>0</v>
      </c>
      <c r="F21" s="8">
        <v>0</v>
      </c>
      <c r="G21" s="8">
        <v>0</v>
      </c>
      <c r="H21" s="8">
        <f>SUM(D21:G21)</f>
        <v>0</v>
      </c>
      <c r="I21" s="8">
        <v>0</v>
      </c>
      <c r="J21" s="9">
        <f t="shared" si="0"/>
        <v>0</v>
      </c>
    </row>
    <row r="22" spans="1:10" ht="18" customHeight="1" x14ac:dyDescent="0.15">
      <c r="A22" s="25"/>
      <c r="B22" s="25"/>
      <c r="C22" s="7" t="s">
        <v>19</v>
      </c>
      <c r="D22" s="8">
        <v>0</v>
      </c>
      <c r="E22" s="8">
        <v>0</v>
      </c>
      <c r="F22" s="8">
        <v>0</v>
      </c>
      <c r="G22" s="8">
        <v>0</v>
      </c>
      <c r="H22" s="8">
        <f>SUM(D22:G22)</f>
        <v>0</v>
      </c>
      <c r="I22" s="8">
        <v>0</v>
      </c>
      <c r="J22" s="9">
        <f t="shared" si="0"/>
        <v>0</v>
      </c>
    </row>
    <row r="23" spans="1:10" ht="18" customHeight="1" x14ac:dyDescent="0.15">
      <c r="A23" s="25"/>
      <c r="B23" s="25"/>
      <c r="C23" s="10" t="s">
        <v>20</v>
      </c>
      <c r="D23" s="11">
        <v>0</v>
      </c>
      <c r="E23" s="11">
        <v>0</v>
      </c>
      <c r="F23" s="11">
        <v>0</v>
      </c>
      <c r="G23" s="11">
        <v>0</v>
      </c>
      <c r="H23" s="11">
        <f>SUM(D23:G23)</f>
        <v>0</v>
      </c>
      <c r="I23" s="11">
        <v>0</v>
      </c>
      <c r="J23" s="12">
        <f t="shared" si="0"/>
        <v>0</v>
      </c>
    </row>
    <row r="24" spans="1:10" ht="18" customHeight="1" x14ac:dyDescent="0.15">
      <c r="A24" s="25"/>
      <c r="B24" s="25"/>
      <c r="C24" s="13" t="s">
        <v>21</v>
      </c>
      <c r="D24" s="14">
        <f>SUM(D20:D23)</f>
        <v>0</v>
      </c>
      <c r="E24" s="14">
        <f t="shared" ref="E24:F24" si="4">SUM(E20:E23)</f>
        <v>1000000</v>
      </c>
      <c r="F24" s="14">
        <f t="shared" si="4"/>
        <v>1000000</v>
      </c>
      <c r="G24" s="14">
        <f>SUM(G20:G23)</f>
        <v>0</v>
      </c>
      <c r="H24" s="14">
        <f t="shared" ref="H24:I24" si="5">SUM(H20:H23)</f>
        <v>2000000</v>
      </c>
      <c r="I24" s="14">
        <f t="shared" si="5"/>
        <v>0</v>
      </c>
      <c r="J24" s="15">
        <f t="shared" si="0"/>
        <v>2000000</v>
      </c>
    </row>
    <row r="25" spans="1:10" ht="18" customHeight="1" x14ac:dyDescent="0.15">
      <c r="A25" s="25"/>
      <c r="B25" s="25" t="s">
        <v>8</v>
      </c>
      <c r="C25" s="4" t="s">
        <v>22</v>
      </c>
      <c r="D25" s="5">
        <v>0</v>
      </c>
      <c r="E25" s="5">
        <v>2000000</v>
      </c>
      <c r="F25" s="5">
        <v>2000000</v>
      </c>
      <c r="G25" s="5">
        <v>0</v>
      </c>
      <c r="H25" s="5">
        <f>SUM(D25:G25)</f>
        <v>4000000</v>
      </c>
      <c r="I25" s="5">
        <v>0</v>
      </c>
      <c r="J25" s="6">
        <f t="shared" si="0"/>
        <v>4000000</v>
      </c>
    </row>
    <row r="26" spans="1:10" ht="18" customHeight="1" x14ac:dyDescent="0.15">
      <c r="A26" s="25"/>
      <c r="B26" s="25"/>
      <c r="C26" s="7" t="s">
        <v>23</v>
      </c>
      <c r="D26" s="8">
        <v>0</v>
      </c>
      <c r="E26" s="8">
        <v>0</v>
      </c>
      <c r="F26" s="8">
        <v>0</v>
      </c>
      <c r="G26" s="8">
        <v>0</v>
      </c>
      <c r="H26" s="8">
        <f>SUM(D26:G26)</f>
        <v>0</v>
      </c>
      <c r="I26" s="8">
        <v>0</v>
      </c>
      <c r="J26" s="9">
        <f t="shared" si="0"/>
        <v>0</v>
      </c>
    </row>
    <row r="27" spans="1:10" ht="18" customHeight="1" x14ac:dyDescent="0.15">
      <c r="A27" s="25"/>
      <c r="B27" s="25"/>
      <c r="C27" s="10" t="s">
        <v>24</v>
      </c>
      <c r="D27" s="11">
        <v>0</v>
      </c>
      <c r="E27" s="11">
        <v>0</v>
      </c>
      <c r="F27" s="11">
        <v>0</v>
      </c>
      <c r="G27" s="11">
        <v>0</v>
      </c>
      <c r="H27" s="11">
        <f>SUM(D27:G27)</f>
        <v>0</v>
      </c>
      <c r="I27" s="11">
        <v>0</v>
      </c>
      <c r="J27" s="12">
        <f t="shared" si="0"/>
        <v>0</v>
      </c>
    </row>
    <row r="28" spans="1:10" ht="18" customHeight="1" x14ac:dyDescent="0.15">
      <c r="A28" s="25"/>
      <c r="B28" s="25"/>
      <c r="C28" s="13" t="s">
        <v>25</v>
      </c>
      <c r="D28" s="14">
        <f>SUM(D25:D27)</f>
        <v>0</v>
      </c>
      <c r="E28" s="14">
        <f t="shared" ref="E28:I28" si="6">SUM(E25:E27)</f>
        <v>2000000</v>
      </c>
      <c r="F28" s="14">
        <f t="shared" si="6"/>
        <v>2000000</v>
      </c>
      <c r="G28" s="14">
        <f t="shared" si="6"/>
        <v>0</v>
      </c>
      <c r="H28" s="14">
        <f t="shared" si="6"/>
        <v>4000000</v>
      </c>
      <c r="I28" s="14">
        <f t="shared" si="6"/>
        <v>0</v>
      </c>
      <c r="J28" s="15">
        <f t="shared" si="0"/>
        <v>4000000</v>
      </c>
    </row>
    <row r="29" spans="1:10" ht="18" customHeight="1" x14ac:dyDescent="0.15">
      <c r="A29" s="25"/>
      <c r="B29" s="16"/>
      <c r="C29" s="17" t="s">
        <v>26</v>
      </c>
      <c r="D29" s="14">
        <f>D24-D28</f>
        <v>0</v>
      </c>
      <c r="E29" s="14">
        <f t="shared" ref="E29:I29" si="7">E24-E28</f>
        <v>-1000000</v>
      </c>
      <c r="F29" s="14">
        <f t="shared" si="7"/>
        <v>-1000000</v>
      </c>
      <c r="G29" s="14">
        <f t="shared" si="7"/>
        <v>0</v>
      </c>
      <c r="H29" s="14">
        <f t="shared" si="7"/>
        <v>-2000000</v>
      </c>
      <c r="I29" s="14">
        <f t="shared" si="7"/>
        <v>0</v>
      </c>
      <c r="J29" s="15">
        <f t="shared" si="0"/>
        <v>-2000000</v>
      </c>
    </row>
    <row r="30" spans="1:10" ht="18" customHeight="1" x14ac:dyDescent="0.15">
      <c r="A30" s="25" t="s">
        <v>27</v>
      </c>
      <c r="B30" s="25" t="s">
        <v>2</v>
      </c>
      <c r="C30" s="4" t="s">
        <v>28</v>
      </c>
      <c r="D30" s="5">
        <v>0</v>
      </c>
      <c r="E30" s="5">
        <v>0</v>
      </c>
      <c r="F30" s="5">
        <v>0</v>
      </c>
      <c r="G30" s="5">
        <v>0</v>
      </c>
      <c r="H30" s="5">
        <f>SUM(D30:G30)</f>
        <v>0</v>
      </c>
      <c r="I30" s="5">
        <v>0</v>
      </c>
      <c r="J30" s="6">
        <f t="shared" si="0"/>
        <v>0</v>
      </c>
    </row>
    <row r="31" spans="1:10" ht="18" customHeight="1" x14ac:dyDescent="0.15">
      <c r="A31" s="25"/>
      <c r="B31" s="25"/>
      <c r="C31" s="7" t="s">
        <v>29</v>
      </c>
      <c r="D31" s="8">
        <v>0</v>
      </c>
      <c r="E31" s="8">
        <v>0</v>
      </c>
      <c r="F31" s="8">
        <v>0</v>
      </c>
      <c r="G31" s="8">
        <v>0</v>
      </c>
      <c r="H31" s="8">
        <f>SUM(D31:G31)</f>
        <v>0</v>
      </c>
      <c r="I31" s="8">
        <v>0</v>
      </c>
      <c r="J31" s="9">
        <f t="shared" si="0"/>
        <v>0</v>
      </c>
    </row>
    <row r="32" spans="1:10" ht="18" customHeight="1" x14ac:dyDescent="0.15">
      <c r="A32" s="25"/>
      <c r="B32" s="25"/>
      <c r="C32" s="7" t="s">
        <v>30</v>
      </c>
      <c r="D32" s="8">
        <v>0</v>
      </c>
      <c r="E32" s="8">
        <v>0</v>
      </c>
      <c r="F32" s="8">
        <v>0</v>
      </c>
      <c r="G32" s="8">
        <v>0</v>
      </c>
      <c r="H32" s="8">
        <f>SUM(D32:G32)</f>
        <v>0</v>
      </c>
      <c r="I32" s="8">
        <v>0</v>
      </c>
      <c r="J32" s="9">
        <f t="shared" si="0"/>
        <v>0</v>
      </c>
    </row>
    <row r="33" spans="1:10" ht="18" customHeight="1" x14ac:dyDescent="0.15">
      <c r="A33" s="25"/>
      <c r="B33" s="25"/>
      <c r="C33" s="7" t="s">
        <v>52</v>
      </c>
      <c r="D33" s="8">
        <v>0</v>
      </c>
      <c r="E33" s="8">
        <v>96190</v>
      </c>
      <c r="F33" s="8">
        <v>87988</v>
      </c>
      <c r="G33" s="8">
        <v>157085</v>
      </c>
      <c r="H33" s="8">
        <f>SUM(D33:G33)</f>
        <v>341263</v>
      </c>
      <c r="I33" s="8">
        <v>0</v>
      </c>
      <c r="J33" s="9">
        <f t="shared" si="0"/>
        <v>341263</v>
      </c>
    </row>
    <row r="34" spans="1:10" ht="18" customHeight="1" x14ac:dyDescent="0.15">
      <c r="A34" s="25"/>
      <c r="B34" s="25"/>
      <c r="C34" s="10" t="s">
        <v>54</v>
      </c>
      <c r="D34" s="11">
        <v>755000</v>
      </c>
      <c r="E34" s="11">
        <v>0</v>
      </c>
      <c r="F34" s="11">
        <v>2000000</v>
      </c>
      <c r="G34" s="11">
        <v>0</v>
      </c>
      <c r="H34" s="11">
        <f>SUM(D34:G34)</f>
        <v>2755000</v>
      </c>
      <c r="I34" s="11">
        <v>-2755000</v>
      </c>
      <c r="J34" s="12">
        <f t="shared" si="0"/>
        <v>0</v>
      </c>
    </row>
    <row r="35" spans="1:10" ht="18" customHeight="1" x14ac:dyDescent="0.15">
      <c r="A35" s="25"/>
      <c r="B35" s="25"/>
      <c r="C35" s="13" t="s">
        <v>31</v>
      </c>
      <c r="D35" s="14">
        <f>SUM(D30:D34)</f>
        <v>755000</v>
      </c>
      <c r="E35" s="14">
        <f t="shared" ref="E35:G35" si="8">SUM(E30:E34)</f>
        <v>96190</v>
      </c>
      <c r="F35" s="14">
        <f t="shared" si="8"/>
        <v>2087988</v>
      </c>
      <c r="G35" s="14">
        <f t="shared" si="8"/>
        <v>157085</v>
      </c>
      <c r="H35" s="14">
        <f>SUM(H30:H34)</f>
        <v>3096263</v>
      </c>
      <c r="I35" s="14">
        <f>SUM(I30:I34)</f>
        <v>-2755000</v>
      </c>
      <c r="J35" s="15">
        <f t="shared" si="0"/>
        <v>341263</v>
      </c>
    </row>
    <row r="36" spans="1:10" ht="18" customHeight="1" x14ac:dyDescent="0.15">
      <c r="A36" s="25"/>
      <c r="B36" s="25" t="s">
        <v>8</v>
      </c>
      <c r="C36" s="4" t="s">
        <v>32</v>
      </c>
      <c r="D36" s="5">
        <v>0</v>
      </c>
      <c r="E36" s="5">
        <v>0</v>
      </c>
      <c r="F36" s="5">
        <v>0</v>
      </c>
      <c r="G36" s="5">
        <v>0</v>
      </c>
      <c r="H36" s="5">
        <f>SUM(D36:G36)</f>
        <v>0</v>
      </c>
      <c r="I36" s="5">
        <v>0</v>
      </c>
      <c r="J36" s="6">
        <f t="shared" si="0"/>
        <v>0</v>
      </c>
    </row>
    <row r="37" spans="1:10" ht="18" customHeight="1" x14ac:dyDescent="0.15">
      <c r="A37" s="25"/>
      <c r="B37" s="25"/>
      <c r="C37" s="7" t="s">
        <v>33</v>
      </c>
      <c r="D37" s="8">
        <v>0</v>
      </c>
      <c r="E37" s="8">
        <v>0</v>
      </c>
      <c r="F37" s="8">
        <v>0</v>
      </c>
      <c r="G37" s="8">
        <v>0</v>
      </c>
      <c r="H37" s="8">
        <f>SUM(D37:G37)</f>
        <v>0</v>
      </c>
      <c r="I37" s="8">
        <v>0</v>
      </c>
      <c r="J37" s="9">
        <f t="shared" si="0"/>
        <v>0</v>
      </c>
    </row>
    <row r="38" spans="1:10" ht="18" customHeight="1" x14ac:dyDescent="0.15">
      <c r="A38" s="25"/>
      <c r="B38" s="25"/>
      <c r="C38" s="7" t="s">
        <v>53</v>
      </c>
      <c r="D38" s="8">
        <v>0</v>
      </c>
      <c r="E38" s="8">
        <v>11001382</v>
      </c>
      <c r="F38" s="8">
        <v>10930680</v>
      </c>
      <c r="G38" s="8">
        <v>3710200</v>
      </c>
      <c r="H38" s="8">
        <f>SUM(D38:G38)</f>
        <v>25642262</v>
      </c>
      <c r="I38" s="8">
        <v>0</v>
      </c>
      <c r="J38" s="9">
        <f t="shared" si="0"/>
        <v>25642262</v>
      </c>
    </row>
    <row r="39" spans="1:10" ht="18" customHeight="1" x14ac:dyDescent="0.15">
      <c r="A39" s="25"/>
      <c r="B39" s="25"/>
      <c r="C39" s="10" t="s">
        <v>55</v>
      </c>
      <c r="D39" s="11">
        <v>0</v>
      </c>
      <c r="E39" s="11">
        <v>200000</v>
      </c>
      <c r="F39" s="11">
        <v>355000</v>
      </c>
      <c r="G39" s="11">
        <v>2200000</v>
      </c>
      <c r="H39" s="11">
        <f>SUM(D39:G39)</f>
        <v>2755000</v>
      </c>
      <c r="I39" s="11">
        <v>-2755000</v>
      </c>
      <c r="J39" s="12">
        <f t="shared" si="0"/>
        <v>0</v>
      </c>
    </row>
    <row r="40" spans="1:10" ht="18" customHeight="1" x14ac:dyDescent="0.15">
      <c r="A40" s="25"/>
      <c r="B40" s="25"/>
      <c r="C40" s="13" t="s">
        <v>34</v>
      </c>
      <c r="D40" s="14">
        <f>SUM(D36:D39)</f>
        <v>0</v>
      </c>
      <c r="E40" s="14">
        <f t="shared" ref="E40:I40" si="9">SUM(E36:E39)</f>
        <v>11201382</v>
      </c>
      <c r="F40" s="14">
        <f t="shared" si="9"/>
        <v>11285680</v>
      </c>
      <c r="G40" s="14">
        <f t="shared" si="9"/>
        <v>5910200</v>
      </c>
      <c r="H40" s="14">
        <f t="shared" si="9"/>
        <v>28397262</v>
      </c>
      <c r="I40" s="14">
        <f t="shared" si="9"/>
        <v>-2755000</v>
      </c>
      <c r="J40" s="15">
        <f t="shared" si="0"/>
        <v>25642262</v>
      </c>
    </row>
    <row r="41" spans="1:10" ht="18" customHeight="1" x14ac:dyDescent="0.15">
      <c r="A41" s="25"/>
      <c r="B41" s="16"/>
      <c r="C41" s="17" t="s">
        <v>35</v>
      </c>
      <c r="D41" s="14">
        <f>D35-D40</f>
        <v>755000</v>
      </c>
      <c r="E41" s="14">
        <f t="shared" ref="E41:H41" si="10">E35-E40</f>
        <v>-11105192</v>
      </c>
      <c r="F41" s="14">
        <f t="shared" si="10"/>
        <v>-9197692</v>
      </c>
      <c r="G41" s="14">
        <f t="shared" si="10"/>
        <v>-5753115</v>
      </c>
      <c r="H41" s="14">
        <f t="shared" si="10"/>
        <v>-25300999</v>
      </c>
      <c r="I41" s="14">
        <f>I35-I40</f>
        <v>0</v>
      </c>
      <c r="J41" s="15">
        <f t="shared" si="0"/>
        <v>-25300999</v>
      </c>
    </row>
    <row r="42" spans="1:10" ht="18" customHeight="1" x14ac:dyDescent="0.15">
      <c r="A42" s="16"/>
      <c r="B42" s="17" t="s">
        <v>36</v>
      </c>
      <c r="C42" s="13"/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</row>
    <row r="43" spans="1:10" ht="18" customHeight="1" x14ac:dyDescent="0.15">
      <c r="A43" s="16"/>
      <c r="B43" s="17" t="s">
        <v>37</v>
      </c>
      <c r="C43" s="13"/>
      <c r="D43" s="14">
        <f>D19+D29+D41-D42</f>
        <v>356</v>
      </c>
      <c r="E43" s="14">
        <f t="shared" ref="E43:G43" si="11">E19+E29+E41-E42</f>
        <v>6439496</v>
      </c>
      <c r="F43" s="14">
        <f t="shared" si="11"/>
        <v>13927217</v>
      </c>
      <c r="G43" s="14">
        <f t="shared" si="11"/>
        <v>-898794</v>
      </c>
      <c r="H43" s="14">
        <f>H19+H29+H41</f>
        <v>19468275</v>
      </c>
      <c r="I43" s="14">
        <f>I19+I29+I41</f>
        <v>0</v>
      </c>
      <c r="J43" s="15">
        <f>H43+I43</f>
        <v>19468275</v>
      </c>
    </row>
    <row r="44" spans="1:10" ht="18" customHeight="1" x14ac:dyDescent="0.1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8" customHeight="1" x14ac:dyDescent="0.15">
      <c r="A45" s="16"/>
      <c r="B45" s="17" t="s">
        <v>38</v>
      </c>
      <c r="C45" s="13"/>
      <c r="D45" s="14">
        <v>2314124</v>
      </c>
      <c r="E45" s="14">
        <v>5138664</v>
      </c>
      <c r="F45" s="14">
        <v>8461157</v>
      </c>
      <c r="G45" s="14">
        <v>9104428</v>
      </c>
      <c r="H45" s="14">
        <f>SUM(D45:G45)</f>
        <v>25018373</v>
      </c>
      <c r="I45" s="14">
        <v>0</v>
      </c>
      <c r="J45" s="15">
        <f>H45+I45</f>
        <v>25018373</v>
      </c>
    </row>
    <row r="46" spans="1:10" ht="18" customHeight="1" x14ac:dyDescent="0.15">
      <c r="A46" s="16"/>
      <c r="B46" s="17" t="s">
        <v>39</v>
      </c>
      <c r="C46" s="13"/>
      <c r="D46" s="14">
        <f>D43+D45</f>
        <v>2314480</v>
      </c>
      <c r="E46" s="14">
        <f t="shared" ref="E46:F46" si="12">E43+E45</f>
        <v>11578160</v>
      </c>
      <c r="F46" s="14">
        <f t="shared" si="12"/>
        <v>22388374</v>
      </c>
      <c r="G46" s="14">
        <f>G43+G45</f>
        <v>8205634</v>
      </c>
      <c r="H46" s="14">
        <f t="shared" ref="H46:I46" si="13">H43+H45</f>
        <v>44486648</v>
      </c>
      <c r="I46" s="14">
        <f t="shared" si="13"/>
        <v>0</v>
      </c>
      <c r="J46" s="15">
        <f>H46+I46</f>
        <v>44486648</v>
      </c>
    </row>
  </sheetData>
  <mergeCells count="13">
    <mergeCell ref="A20:A29"/>
    <mergeCell ref="B20:B24"/>
    <mergeCell ref="B25:B28"/>
    <mergeCell ref="A30:A41"/>
    <mergeCell ref="B30:B35"/>
    <mergeCell ref="B36:B40"/>
    <mergeCell ref="A2:J2"/>
    <mergeCell ref="A3:J3"/>
    <mergeCell ref="J4:J5"/>
    <mergeCell ref="A6:C6"/>
    <mergeCell ref="A7:A19"/>
    <mergeCell ref="B7:B12"/>
    <mergeCell ref="B13:B18"/>
  </mergeCells>
  <phoneticPr fontId="18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白梅福祉会-資金収支計算書H27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shiraumeizumi</dc:creator>
  <cp:lastModifiedBy>shiraumeizumi</cp:lastModifiedBy>
  <cp:lastPrinted>2014-08-30T12:59:27Z</cp:lastPrinted>
  <dcterms:created xsi:type="dcterms:W3CDTF">2014-08-07T06:13:31Z</dcterms:created>
  <dcterms:modified xsi:type="dcterms:W3CDTF">2016-06-30T00:00:32Z</dcterms:modified>
</cp:coreProperties>
</file>