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20" yWindow="120" windowWidth="18315" windowHeight="7620"/>
  </bookViews>
  <sheets>
    <sheet name="白梅福祉会-事業活動計算書H26" sheetId="2" r:id="rId1"/>
  </sheets>
  <calcPr calcId="152511"/>
</workbook>
</file>

<file path=xl/calcChain.xml><?xml version="1.0" encoding="utf-8"?>
<calcChain xmlns="http://schemas.openxmlformats.org/spreadsheetml/2006/main">
  <c r="H47" i="2" l="1"/>
  <c r="J47" i="2" s="1"/>
  <c r="H46" i="2"/>
  <c r="J46" i="2" s="1"/>
  <c r="H45" i="2"/>
  <c r="J45" i="2" s="1"/>
  <c r="H43" i="2"/>
  <c r="J43" i="2" s="1"/>
  <c r="I40" i="2"/>
  <c r="G40" i="2"/>
  <c r="F40" i="2"/>
  <c r="E40" i="2"/>
  <c r="D40" i="2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I32" i="2"/>
  <c r="G32" i="2"/>
  <c r="F32" i="2"/>
  <c r="E32" i="2"/>
  <c r="E41" i="2" s="1"/>
  <c r="D32" i="2"/>
  <c r="D41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I23" i="2"/>
  <c r="G23" i="2"/>
  <c r="F23" i="2"/>
  <c r="E23" i="2"/>
  <c r="D23" i="2"/>
  <c r="H22" i="2"/>
  <c r="J22" i="2" s="1"/>
  <c r="H21" i="2"/>
  <c r="I20" i="2"/>
  <c r="G20" i="2"/>
  <c r="F20" i="2"/>
  <c r="F24" i="2" s="1"/>
  <c r="E20" i="2"/>
  <c r="D20" i="2"/>
  <c r="D24" i="2" s="1"/>
  <c r="H19" i="2"/>
  <c r="J19" i="2" s="1"/>
  <c r="H18" i="2"/>
  <c r="I16" i="2"/>
  <c r="G16" i="2"/>
  <c r="F16" i="2"/>
  <c r="E16" i="2"/>
  <c r="D16" i="2"/>
  <c r="H15" i="2"/>
  <c r="J15" i="2" s="1"/>
  <c r="H14" i="2"/>
  <c r="J14" i="2" s="1"/>
  <c r="H13" i="2"/>
  <c r="J13" i="2" s="1"/>
  <c r="H12" i="2"/>
  <c r="J12" i="2" s="1"/>
  <c r="H11" i="2"/>
  <c r="I10" i="2"/>
  <c r="G10" i="2"/>
  <c r="F10" i="2"/>
  <c r="E10" i="2"/>
  <c r="D10" i="2"/>
  <c r="H9" i="2"/>
  <c r="J9" i="2" s="1"/>
  <c r="H8" i="2"/>
  <c r="J8" i="2" s="1"/>
  <c r="H7" i="2"/>
  <c r="E24" i="2" l="1"/>
  <c r="I24" i="2"/>
  <c r="I17" i="2"/>
  <c r="I41" i="2"/>
  <c r="G41" i="2"/>
  <c r="G24" i="2"/>
  <c r="G17" i="2"/>
  <c r="F41" i="2"/>
  <c r="H23" i="2"/>
  <c r="F17" i="2"/>
  <c r="F25" i="2" s="1"/>
  <c r="H40" i="2"/>
  <c r="H20" i="2"/>
  <c r="E17" i="2"/>
  <c r="E25" i="2" s="1"/>
  <c r="E42" i="2" s="1"/>
  <c r="E44" i="2" s="1"/>
  <c r="E48" i="2" s="1"/>
  <c r="H32" i="2"/>
  <c r="J32" i="2"/>
  <c r="J18" i="2"/>
  <c r="J20" i="2" s="1"/>
  <c r="H16" i="2"/>
  <c r="J11" i="2"/>
  <c r="J16" i="2" s="1"/>
  <c r="D17" i="2"/>
  <c r="D25" i="2" s="1"/>
  <c r="D42" i="2" s="1"/>
  <c r="D44" i="2" s="1"/>
  <c r="D48" i="2" s="1"/>
  <c r="H10" i="2"/>
  <c r="J7" i="2"/>
  <c r="J10" i="2" s="1"/>
  <c r="J21" i="2"/>
  <c r="J23" i="2" s="1"/>
  <c r="J33" i="2"/>
  <c r="J40" i="2" s="1"/>
  <c r="I25" i="2" l="1"/>
  <c r="I42" i="2" s="1"/>
  <c r="I44" i="2" s="1"/>
  <c r="I48" i="2" s="1"/>
  <c r="G25" i="2"/>
  <c r="G42" i="2" s="1"/>
  <c r="G44" i="2" s="1"/>
  <c r="G48" i="2" s="1"/>
  <c r="F42" i="2"/>
  <c r="F44" i="2" s="1"/>
  <c r="F48" i="2" s="1"/>
  <c r="H41" i="2"/>
  <c r="H24" i="2"/>
  <c r="J41" i="2"/>
  <c r="J24" i="2"/>
  <c r="H17" i="2"/>
  <c r="J17" i="2"/>
  <c r="H25" i="2" l="1"/>
  <c r="H42" i="2" s="1"/>
  <c r="H44" i="2" s="1"/>
  <c r="H48" i="2" s="1"/>
  <c r="J25" i="2"/>
  <c r="J42" i="2" s="1"/>
  <c r="J44" i="2" s="1"/>
  <c r="J48" i="2" s="1"/>
</calcChain>
</file>

<file path=xl/sharedStrings.xml><?xml version="1.0" encoding="utf-8"?>
<sst xmlns="http://schemas.openxmlformats.org/spreadsheetml/2006/main" count="65" uniqueCount="61">
  <si>
    <t>勘定科目</t>
  </si>
  <si>
    <t>保育事業収益</t>
  </si>
  <si>
    <t>経常経費寄付金収益</t>
  </si>
  <si>
    <t>その他の収益</t>
  </si>
  <si>
    <t>サービス活動収益計(1)</t>
  </si>
  <si>
    <t>事業費</t>
  </si>
  <si>
    <t>事務費</t>
  </si>
  <si>
    <t>減価償却費</t>
  </si>
  <si>
    <t>国庫補助金等特別積立金取崩額</t>
  </si>
  <si>
    <t>サービス活動費用計(2)</t>
  </si>
  <si>
    <t>サービス活動増減差額(3)=(1)-(2)</t>
  </si>
  <si>
    <t>受取利息配当金収益</t>
  </si>
  <si>
    <t>その他のサービス活動外収益</t>
  </si>
  <si>
    <t>サービス活動外収益計(4)</t>
  </si>
  <si>
    <t>支払利息</t>
  </si>
  <si>
    <t>その他のサービス活動外費用</t>
  </si>
  <si>
    <t>サービス活動外費用計(5)</t>
  </si>
  <si>
    <t>サービス活動外増減差額(6)=(4)-(5)</t>
  </si>
  <si>
    <t>経常増減差額(7)=(3)+(6)</t>
  </si>
  <si>
    <t>施設整備等補助金収益</t>
  </si>
  <si>
    <t>施設整備等寄付金収益</t>
  </si>
  <si>
    <t>長期運営資金借入金元金償還寄付金収益</t>
  </si>
  <si>
    <t>固定資産売却益</t>
  </si>
  <si>
    <t>その他の特別収益</t>
  </si>
  <si>
    <t>特別収益計(8)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</si>
  <si>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</si>
  <si>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</si>
  <si>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</si>
  <si>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</si>
  <si>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</si>
  <si>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</si>
  <si>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特別費用計(9)</t>
  </si>
  <si>
    <t>特別増減差額(10)=(8)-(9)</t>
  </si>
  <si>
    <t>当期活動増減差額(11)=(7)+(10)</t>
  </si>
  <si>
    <t>前期繰越活動増減差額(12)</t>
  </si>
  <si>
    <t>当期末繰越活動増減差額(13)=(11)+(12)</t>
  </si>
  <si>
    <t>基本金取崩額（14）</t>
  </si>
  <si>
    <t>その他の積立金取崩額（15）</t>
  </si>
  <si>
    <t>その他の積立金積立額（16）</t>
  </si>
  <si>
    <t>次期繰越活動増減差額(17)=(13)+(14)+(15)-(16)</t>
  </si>
  <si>
    <t>（単位：円）</t>
    <rPh sb="1" eb="3">
      <t>タンイ</t>
    </rPh>
    <rPh sb="4" eb="5">
      <t>エン</t>
    </rPh>
    <phoneticPr fontId="18"/>
  </si>
  <si>
    <t>サービス活動増減の部</t>
    <rPh sb="4" eb="6">
      <t>カツドウ</t>
    </rPh>
    <rPh sb="6" eb="8">
      <t>ゾウゲン</t>
    </rPh>
    <rPh sb="9" eb="10">
      <t>ブ</t>
    </rPh>
    <phoneticPr fontId="18"/>
  </si>
  <si>
    <t>収益</t>
    <rPh sb="0" eb="2">
      <t>シュウエキ</t>
    </rPh>
    <phoneticPr fontId="18"/>
  </si>
  <si>
    <t>費用</t>
    <rPh sb="0" eb="2">
      <t>ヒヨウ</t>
    </rPh>
    <phoneticPr fontId="18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</si>
  <si>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18"/>
  </si>
  <si>
    <t>特別増減の部</t>
    <rPh sb="0" eb="2">
      <t>トクベツ</t>
    </rPh>
    <rPh sb="2" eb="4">
      <t>ゾウゲン</t>
    </rPh>
    <rPh sb="5" eb="6">
      <t>ブ</t>
    </rPh>
    <phoneticPr fontId="18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</si>
  <si>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18"/>
  </si>
  <si>
    <t>人件費</t>
    <phoneticPr fontId="18"/>
  </si>
  <si>
    <t>社会福祉法人名　　白梅福祉会</t>
    <phoneticPr fontId="18"/>
  </si>
  <si>
    <t>第２号の３様式</t>
    <phoneticPr fontId="18"/>
  </si>
  <si>
    <t>社会福祉事業区分　事業活動内訳表</t>
    <rPh sb="0" eb="2">
      <t>シャカイ</t>
    </rPh>
    <rPh sb="2" eb="4">
      <t>フクシ</t>
    </rPh>
    <rPh sb="4" eb="6">
      <t>ジギョウ</t>
    </rPh>
    <rPh sb="6" eb="8">
      <t>クブン</t>
    </rPh>
    <rPh sb="13" eb="15">
      <t>ウチワケ</t>
    </rPh>
    <rPh sb="15" eb="16">
      <t>ヒョウ</t>
    </rPh>
    <phoneticPr fontId="18"/>
  </si>
  <si>
    <t>法人本部</t>
    <rPh sb="0" eb="2">
      <t>ホウジン</t>
    </rPh>
    <rPh sb="2" eb="4">
      <t>ホンブ</t>
    </rPh>
    <phoneticPr fontId="18"/>
  </si>
  <si>
    <t>白梅保育園</t>
    <rPh sb="0" eb="2">
      <t>シラウメ</t>
    </rPh>
    <rPh sb="2" eb="5">
      <t>ホイクエン</t>
    </rPh>
    <phoneticPr fontId="18"/>
  </si>
  <si>
    <t>白梅いずみ保育園</t>
    <rPh sb="0" eb="2">
      <t>シラウメ</t>
    </rPh>
    <rPh sb="5" eb="8">
      <t>ホイクエン</t>
    </rPh>
    <phoneticPr fontId="18"/>
  </si>
  <si>
    <t>あおぞら保育園</t>
    <rPh sb="4" eb="7">
      <t>ホイクエン</t>
    </rPh>
    <phoneticPr fontId="18"/>
  </si>
  <si>
    <t>合計</t>
    <rPh sb="0" eb="2">
      <t>ゴウケイ</t>
    </rPh>
    <phoneticPr fontId="18"/>
  </si>
  <si>
    <t>内部取引消去</t>
    <rPh sb="0" eb="2">
      <t>ナイブ</t>
    </rPh>
    <rPh sb="2" eb="4">
      <t>トリヒキ</t>
    </rPh>
    <rPh sb="4" eb="6">
      <t>ショウキョ</t>
    </rPh>
    <phoneticPr fontId="18"/>
  </si>
  <si>
    <t>事業区分合計</t>
    <rPh sb="0" eb="2">
      <t>ジギョウ</t>
    </rPh>
    <rPh sb="2" eb="4">
      <t>クブン</t>
    </rPh>
    <rPh sb="4" eb="6">
      <t>ゴウケイ</t>
    </rPh>
    <phoneticPr fontId="18"/>
  </si>
  <si>
    <t>拠点区分間繰入金収益</t>
    <rPh sb="0" eb="8">
      <t>キョテンクブンカンクリイレキン</t>
    </rPh>
    <rPh sb="8" eb="10">
      <t>シュウエキ</t>
    </rPh>
    <phoneticPr fontId="18"/>
  </si>
  <si>
    <t>拠点区分間繰入金費用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18"/>
  </si>
  <si>
    <t>（自）平成 26 年  4 月  1 日　（至）平成 27 年  3 月 31 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</si>
</sst>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3" xfId="0" applyFont="1" applyBorder="1">
      <alignment vertical="center"/>
    </xf>
    <xf numFmtId="176" fontId="22" fillId="0" borderId="13" xfId="0" applyNumberFormat="1" applyFont="1" applyBorder="1">
      <alignment vertical="center"/>
    </xf>
    <xf numFmtId="0" fontId="22" fillId="0" borderId="14" xfId="0" applyFont="1" applyBorder="1">
      <alignment vertical="center"/>
    </xf>
    <xf numFmtId="176" fontId="22" fillId="0" borderId="14" xfId="0" applyNumberFormat="1" applyFont="1" applyBorder="1">
      <alignment vertical="center"/>
    </xf>
    <xf numFmtId="0" fontId="22" fillId="0" borderId="15" xfId="0" applyFont="1" applyBorder="1">
      <alignment vertical="center"/>
    </xf>
    <xf numFmtId="176" fontId="22" fillId="0" borderId="15" xfId="0" applyNumberFormat="1" applyFont="1" applyBorder="1">
      <alignment vertical="center"/>
    </xf>
    <xf numFmtId="0" fontId="22" fillId="0" borderId="10" xfId="0" applyFont="1" applyBorder="1">
      <alignment vertical="center"/>
    </xf>
    <xf numFmtId="176" fontId="22" fillId="0" borderId="10" xfId="0" applyNumberFormat="1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2" xfId="0" applyFont="1" applyBorder="1" applyAlignment="1">
      <alignment vertical="center" textRotation="255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255" shrinkToFit="1"/>
    </xf>
    <xf numFmtId="0" fontId="22" fillId="0" borderId="10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 shrinkToFit="1"/>
    </xf>
    <xf numFmtId="0" fontId="22" fillId="0" borderId="14" xfId="0" applyFont="1" applyBorder="1" applyAlignment="1">
      <alignment horizontal="center" vertical="center" textRotation="255" shrinkToFit="1"/>
    </xf>
    <xf numFmtId="0" fontId="22" fillId="0" borderId="15" xfId="0" applyFont="1" applyBorder="1" applyAlignment="1">
      <alignment horizontal="center" vertical="center" textRotation="255" shrinkToFit="1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10" width="12.5" customWidth="1"/>
  </cols>
  <sheetData>
    <row r="1" spans="1:10" ht="13.5" customHeight="1" x14ac:dyDescent="0.15">
      <c r="J1" s="1" t="s">
        <v>49</v>
      </c>
    </row>
    <row r="2" spans="1:10" ht="18" customHeight="1" x14ac:dyDescent="0.15">
      <c r="A2" s="19" t="s">
        <v>50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 customHeight="1" x14ac:dyDescent="0.1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 x14ac:dyDescent="0.15">
      <c r="A4" s="2" t="s">
        <v>48</v>
      </c>
      <c r="B4" s="3"/>
      <c r="C4" s="3"/>
      <c r="D4" s="4"/>
      <c r="E4" s="4"/>
      <c r="F4" s="4"/>
      <c r="G4" s="4"/>
      <c r="H4" s="4"/>
      <c r="I4" s="4"/>
      <c r="J4" s="22" t="s">
        <v>40</v>
      </c>
    </row>
    <row r="5" spans="1:10" ht="6.75" customHeight="1" x14ac:dyDescent="0.15">
      <c r="J5" s="23"/>
    </row>
    <row r="6" spans="1:10" ht="18" customHeight="1" x14ac:dyDescent="0.15">
      <c r="A6" s="24" t="s">
        <v>0</v>
      </c>
      <c r="B6" s="24"/>
      <c r="C6" s="24"/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  <c r="I6" s="18" t="s">
        <v>56</v>
      </c>
      <c r="J6" s="18" t="s">
        <v>57</v>
      </c>
    </row>
    <row r="7" spans="1:10" ht="18" customHeight="1" x14ac:dyDescent="0.15">
      <c r="A7" s="25" t="s">
        <v>41</v>
      </c>
      <c r="B7" s="26" t="s">
        <v>42</v>
      </c>
      <c r="C7" s="5" t="s">
        <v>1</v>
      </c>
      <c r="D7" s="6">
        <v>624000</v>
      </c>
      <c r="E7" s="6">
        <v>107892390</v>
      </c>
      <c r="F7" s="6">
        <v>98571170</v>
      </c>
      <c r="G7" s="6">
        <v>62531867</v>
      </c>
      <c r="H7" s="6">
        <f>SUM(D7:G7)</f>
        <v>269619427</v>
      </c>
      <c r="I7" s="6">
        <v>0</v>
      </c>
      <c r="J7" s="6">
        <f>H7+I7</f>
        <v>269619427</v>
      </c>
    </row>
    <row r="8" spans="1:10" ht="18" customHeight="1" x14ac:dyDescent="0.15">
      <c r="A8" s="25"/>
      <c r="B8" s="26"/>
      <c r="C8" s="7" t="s">
        <v>2</v>
      </c>
      <c r="D8" s="8">
        <v>0</v>
      </c>
      <c r="E8" s="8">
        <v>0</v>
      </c>
      <c r="F8" s="8">
        <v>0</v>
      </c>
      <c r="G8" s="8">
        <v>0</v>
      </c>
      <c r="H8" s="8">
        <f>SUM(D8:G8)</f>
        <v>0</v>
      </c>
      <c r="I8" s="8">
        <v>0</v>
      </c>
      <c r="J8" s="8">
        <f>H8+I8</f>
        <v>0</v>
      </c>
    </row>
    <row r="9" spans="1:10" ht="18" customHeight="1" x14ac:dyDescent="0.15">
      <c r="A9" s="25"/>
      <c r="B9" s="26"/>
      <c r="C9" s="9" t="s">
        <v>3</v>
      </c>
      <c r="D9" s="10">
        <v>120000</v>
      </c>
      <c r="E9" s="10">
        <v>1173840</v>
      </c>
      <c r="F9" s="10">
        <v>1280416</v>
      </c>
      <c r="G9" s="10">
        <v>282206</v>
      </c>
      <c r="H9" s="10">
        <f>SUM(D9:G9)</f>
        <v>2856462</v>
      </c>
      <c r="I9" s="10">
        <v>0</v>
      </c>
      <c r="J9" s="10">
        <f>H9+I9</f>
        <v>2856462</v>
      </c>
    </row>
    <row r="10" spans="1:10" ht="18" customHeight="1" x14ac:dyDescent="0.15">
      <c r="A10" s="25"/>
      <c r="B10" s="26"/>
      <c r="C10" s="11" t="s">
        <v>4</v>
      </c>
      <c r="D10" s="12">
        <f>SUM(D7:D9)</f>
        <v>744000</v>
      </c>
      <c r="E10" s="12">
        <f t="shared" ref="E10:J10" si="0">SUM(E7:E9)</f>
        <v>109066230</v>
      </c>
      <c r="F10" s="12">
        <f t="shared" si="0"/>
        <v>99851586</v>
      </c>
      <c r="G10" s="12">
        <f t="shared" si="0"/>
        <v>62814073</v>
      </c>
      <c r="H10" s="12">
        <f t="shared" si="0"/>
        <v>272475889</v>
      </c>
      <c r="I10" s="12">
        <f t="shared" si="0"/>
        <v>0</v>
      </c>
      <c r="J10" s="12">
        <f t="shared" si="0"/>
        <v>272475889</v>
      </c>
    </row>
    <row r="11" spans="1:10" ht="18" customHeight="1" x14ac:dyDescent="0.15">
      <c r="A11" s="25"/>
      <c r="B11" s="26" t="s">
        <v>43</v>
      </c>
      <c r="C11" s="5" t="s">
        <v>47</v>
      </c>
      <c r="D11" s="6">
        <v>640000</v>
      </c>
      <c r="E11" s="6">
        <v>78256866</v>
      </c>
      <c r="F11" s="6">
        <v>82290017</v>
      </c>
      <c r="G11" s="6">
        <v>49649052</v>
      </c>
      <c r="H11" s="6">
        <f>SUM(D11:G11)</f>
        <v>210835935</v>
      </c>
      <c r="I11" s="6">
        <v>0</v>
      </c>
      <c r="J11" s="6">
        <f>H11+I11</f>
        <v>210835935</v>
      </c>
    </row>
    <row r="12" spans="1:10" ht="18" customHeight="1" x14ac:dyDescent="0.15">
      <c r="A12" s="25"/>
      <c r="B12" s="26"/>
      <c r="C12" s="7" t="s">
        <v>5</v>
      </c>
      <c r="D12" s="8">
        <v>0</v>
      </c>
      <c r="E12" s="8">
        <v>11210771</v>
      </c>
      <c r="F12" s="8">
        <v>10266431</v>
      </c>
      <c r="G12" s="8">
        <v>5899777</v>
      </c>
      <c r="H12" s="8">
        <f>SUM(D12:G12)</f>
        <v>27376979</v>
      </c>
      <c r="I12" s="8">
        <v>0</v>
      </c>
      <c r="J12" s="8">
        <f>H12+I12</f>
        <v>27376979</v>
      </c>
    </row>
    <row r="13" spans="1:10" ht="18" customHeight="1" x14ac:dyDescent="0.15">
      <c r="A13" s="25"/>
      <c r="B13" s="26"/>
      <c r="C13" s="7" t="s">
        <v>6</v>
      </c>
      <c r="D13" s="8">
        <v>960000</v>
      </c>
      <c r="E13" s="8">
        <v>2700973</v>
      </c>
      <c r="F13" s="8">
        <v>5131882</v>
      </c>
      <c r="G13" s="8">
        <v>2360983</v>
      </c>
      <c r="H13" s="8">
        <f t="shared" ref="H13:H14" si="1">SUM(D13:G13)</f>
        <v>11153838</v>
      </c>
      <c r="I13" s="8">
        <v>0</v>
      </c>
      <c r="J13" s="8">
        <f t="shared" ref="J13:J14" si="2">H13+I13</f>
        <v>11153838</v>
      </c>
    </row>
    <row r="14" spans="1:10" ht="18" customHeight="1" x14ac:dyDescent="0.15">
      <c r="A14" s="25"/>
      <c r="B14" s="26"/>
      <c r="C14" s="7" t="s">
        <v>7</v>
      </c>
      <c r="D14" s="8">
        <v>0</v>
      </c>
      <c r="E14" s="8">
        <v>4273712</v>
      </c>
      <c r="F14" s="8">
        <v>6725597</v>
      </c>
      <c r="G14" s="8">
        <v>316400</v>
      </c>
      <c r="H14" s="8">
        <f t="shared" si="1"/>
        <v>11315709</v>
      </c>
      <c r="I14" s="8">
        <v>0</v>
      </c>
      <c r="J14" s="8">
        <f t="shared" si="2"/>
        <v>11315709</v>
      </c>
    </row>
    <row r="15" spans="1:10" ht="18" customHeight="1" x14ac:dyDescent="0.15">
      <c r="A15" s="25"/>
      <c r="B15" s="26"/>
      <c r="C15" s="9" t="s">
        <v>8</v>
      </c>
      <c r="D15" s="10">
        <v>0</v>
      </c>
      <c r="E15" s="10">
        <v>-3820504</v>
      </c>
      <c r="F15" s="10">
        <v>-3636856</v>
      </c>
      <c r="G15" s="10">
        <v>0</v>
      </c>
      <c r="H15" s="10">
        <f>SUM(D15:G15)</f>
        <v>-7457360</v>
      </c>
      <c r="I15" s="10">
        <v>0</v>
      </c>
      <c r="J15" s="10">
        <f>H15+I15</f>
        <v>-7457360</v>
      </c>
    </row>
    <row r="16" spans="1:10" ht="18" customHeight="1" x14ac:dyDescent="0.15">
      <c r="A16" s="25"/>
      <c r="B16" s="26"/>
      <c r="C16" s="11" t="s">
        <v>9</v>
      </c>
      <c r="D16" s="12">
        <f>SUM(D11:D15)</f>
        <v>1600000</v>
      </c>
      <c r="E16" s="12">
        <f t="shared" ref="E16:J16" si="3">SUM(E11:E15)</f>
        <v>92621818</v>
      </c>
      <c r="F16" s="12">
        <f t="shared" si="3"/>
        <v>100777071</v>
      </c>
      <c r="G16" s="12">
        <f t="shared" si="3"/>
        <v>58226212</v>
      </c>
      <c r="H16" s="12">
        <f t="shared" si="3"/>
        <v>253225101</v>
      </c>
      <c r="I16" s="12">
        <f t="shared" si="3"/>
        <v>0</v>
      </c>
      <c r="J16" s="12">
        <f t="shared" si="3"/>
        <v>253225101</v>
      </c>
    </row>
    <row r="17" spans="1:10" ht="18" customHeight="1" x14ac:dyDescent="0.15">
      <c r="A17" s="25"/>
      <c r="B17" s="13"/>
      <c r="C17" s="14" t="s">
        <v>10</v>
      </c>
      <c r="D17" s="12">
        <f>D10-D16</f>
        <v>-856000</v>
      </c>
      <c r="E17" s="12">
        <f t="shared" ref="E17:J17" si="4">E10-E16</f>
        <v>16444412</v>
      </c>
      <c r="F17" s="12">
        <f t="shared" si="4"/>
        <v>-925485</v>
      </c>
      <c r="G17" s="12">
        <f t="shared" si="4"/>
        <v>4587861</v>
      </c>
      <c r="H17" s="12">
        <f t="shared" si="4"/>
        <v>19250788</v>
      </c>
      <c r="I17" s="12">
        <f t="shared" si="4"/>
        <v>0</v>
      </c>
      <c r="J17" s="12">
        <f t="shared" si="4"/>
        <v>19250788</v>
      </c>
    </row>
    <row r="18" spans="1:10" ht="18" customHeight="1" x14ac:dyDescent="0.15">
      <c r="A18" s="25" t="s">
        <v>44</v>
      </c>
      <c r="B18" s="26" t="s">
        <v>42</v>
      </c>
      <c r="C18" s="5" t="s">
        <v>11</v>
      </c>
      <c r="D18" s="6">
        <v>270</v>
      </c>
      <c r="E18" s="6">
        <v>24852</v>
      </c>
      <c r="F18" s="6">
        <v>3757</v>
      </c>
      <c r="G18" s="6">
        <v>1988</v>
      </c>
      <c r="H18" s="6">
        <f>SUM(D18:G18)</f>
        <v>30867</v>
      </c>
      <c r="I18" s="6">
        <v>0</v>
      </c>
      <c r="J18" s="6">
        <f>H18+I18</f>
        <v>30867</v>
      </c>
    </row>
    <row r="19" spans="1:10" ht="18" customHeight="1" x14ac:dyDescent="0.15">
      <c r="A19" s="25"/>
      <c r="B19" s="26"/>
      <c r="C19" s="9" t="s">
        <v>12</v>
      </c>
      <c r="D19" s="10">
        <v>0</v>
      </c>
      <c r="E19" s="10">
        <v>1271500</v>
      </c>
      <c r="F19" s="10">
        <v>1561650</v>
      </c>
      <c r="G19" s="10">
        <v>774750</v>
      </c>
      <c r="H19" s="10">
        <f>SUM(D19:G19)</f>
        <v>3607900</v>
      </c>
      <c r="I19" s="10">
        <v>0</v>
      </c>
      <c r="J19" s="10">
        <f>H19+I19</f>
        <v>3607900</v>
      </c>
    </row>
    <row r="20" spans="1:10" ht="18" customHeight="1" x14ac:dyDescent="0.15">
      <c r="A20" s="25"/>
      <c r="B20" s="26"/>
      <c r="C20" s="11" t="s">
        <v>13</v>
      </c>
      <c r="D20" s="12">
        <f>SUM(D18:D19)</f>
        <v>270</v>
      </c>
      <c r="E20" s="12">
        <f t="shared" ref="E20:J20" si="5">SUM(E18:E19)</f>
        <v>1296352</v>
      </c>
      <c r="F20" s="12">
        <f t="shared" si="5"/>
        <v>1565407</v>
      </c>
      <c r="G20" s="12">
        <f t="shared" si="5"/>
        <v>776738</v>
      </c>
      <c r="H20" s="12">
        <f t="shared" si="5"/>
        <v>3638767</v>
      </c>
      <c r="I20" s="12">
        <f t="shared" si="5"/>
        <v>0</v>
      </c>
      <c r="J20" s="12">
        <f t="shared" si="5"/>
        <v>3638767</v>
      </c>
    </row>
    <row r="21" spans="1:10" ht="18" customHeight="1" x14ac:dyDescent="0.15">
      <c r="A21" s="25"/>
      <c r="B21" s="26" t="s">
        <v>43</v>
      </c>
      <c r="C21" s="5" t="s">
        <v>14</v>
      </c>
      <c r="D21" s="6">
        <v>0</v>
      </c>
      <c r="E21" s="6">
        <v>0</v>
      </c>
      <c r="F21" s="6">
        <v>0</v>
      </c>
      <c r="G21" s="6">
        <v>0</v>
      </c>
      <c r="H21" s="6">
        <f>SUM(D21:G21)</f>
        <v>0</v>
      </c>
      <c r="I21" s="6">
        <v>0</v>
      </c>
      <c r="J21" s="6">
        <f>H21+I21</f>
        <v>0</v>
      </c>
    </row>
    <row r="22" spans="1:10" ht="18" customHeight="1" x14ac:dyDescent="0.15">
      <c r="A22" s="25"/>
      <c r="B22" s="26"/>
      <c r="C22" s="9" t="s">
        <v>15</v>
      </c>
      <c r="D22" s="10">
        <v>0</v>
      </c>
      <c r="E22" s="10">
        <v>1271500</v>
      </c>
      <c r="F22" s="10">
        <v>1531650</v>
      </c>
      <c r="G22" s="10">
        <v>764750</v>
      </c>
      <c r="H22" s="10">
        <f>SUM(D22:G22)</f>
        <v>3567900</v>
      </c>
      <c r="I22" s="10">
        <v>0</v>
      </c>
      <c r="J22" s="10">
        <f>H22+I22</f>
        <v>3567900</v>
      </c>
    </row>
    <row r="23" spans="1:10" ht="18" customHeight="1" x14ac:dyDescent="0.15">
      <c r="A23" s="25"/>
      <c r="B23" s="26"/>
      <c r="C23" s="11" t="s">
        <v>16</v>
      </c>
      <c r="D23" s="12">
        <f>SUM(D21:D22)</f>
        <v>0</v>
      </c>
      <c r="E23" s="12">
        <f t="shared" ref="E23:J23" si="6">SUM(E21:E22)</f>
        <v>1271500</v>
      </c>
      <c r="F23" s="12">
        <f t="shared" si="6"/>
        <v>1531650</v>
      </c>
      <c r="G23" s="12">
        <f t="shared" si="6"/>
        <v>764750</v>
      </c>
      <c r="H23" s="12">
        <f t="shared" si="6"/>
        <v>3567900</v>
      </c>
      <c r="I23" s="12">
        <f t="shared" si="6"/>
        <v>0</v>
      </c>
      <c r="J23" s="12">
        <f t="shared" si="6"/>
        <v>3567900</v>
      </c>
    </row>
    <row r="24" spans="1:10" ht="18" customHeight="1" x14ac:dyDescent="0.15">
      <c r="A24" s="25"/>
      <c r="B24" s="13"/>
      <c r="C24" s="14" t="s">
        <v>17</v>
      </c>
      <c r="D24" s="12">
        <f>D20-D23</f>
        <v>270</v>
      </c>
      <c r="E24" s="12">
        <f t="shared" ref="E24:J24" si="7">E20-E23</f>
        <v>24852</v>
      </c>
      <c r="F24" s="12">
        <f t="shared" si="7"/>
        <v>33757</v>
      </c>
      <c r="G24" s="12">
        <f t="shared" si="7"/>
        <v>11988</v>
      </c>
      <c r="H24" s="12">
        <f t="shared" si="7"/>
        <v>70867</v>
      </c>
      <c r="I24" s="12">
        <f t="shared" si="7"/>
        <v>0</v>
      </c>
      <c r="J24" s="12">
        <f t="shared" si="7"/>
        <v>70867</v>
      </c>
    </row>
    <row r="25" spans="1:10" ht="18" customHeight="1" x14ac:dyDescent="0.15">
      <c r="A25" s="15"/>
      <c r="B25" s="16" t="s">
        <v>18</v>
      </c>
      <c r="C25" s="17"/>
      <c r="D25" s="12">
        <f>D17+D24</f>
        <v>-855730</v>
      </c>
      <c r="E25" s="12">
        <f t="shared" ref="E25:J25" si="8">E17+E24</f>
        <v>16469264</v>
      </c>
      <c r="F25" s="12">
        <f t="shared" si="8"/>
        <v>-891728</v>
      </c>
      <c r="G25" s="12">
        <f t="shared" si="8"/>
        <v>4599849</v>
      </c>
      <c r="H25" s="12">
        <f t="shared" si="8"/>
        <v>19321655</v>
      </c>
      <c r="I25" s="12">
        <f t="shared" si="8"/>
        <v>0</v>
      </c>
      <c r="J25" s="12">
        <f t="shared" si="8"/>
        <v>19321655</v>
      </c>
    </row>
    <row r="26" spans="1:10" ht="18" customHeight="1" x14ac:dyDescent="0.15">
      <c r="A26" s="27" t="s">
        <v>45</v>
      </c>
      <c r="B26" s="26" t="s">
        <v>42</v>
      </c>
      <c r="C26" s="5" t="s">
        <v>19</v>
      </c>
      <c r="D26" s="6">
        <v>0</v>
      </c>
      <c r="E26" s="6">
        <v>1000000</v>
      </c>
      <c r="F26" s="6">
        <v>1000000</v>
      </c>
      <c r="G26" s="6">
        <v>0</v>
      </c>
      <c r="H26" s="6">
        <f>SUM(D26:G26)</f>
        <v>2000000</v>
      </c>
      <c r="I26" s="6">
        <v>0</v>
      </c>
      <c r="J26" s="6">
        <f>H26+I26</f>
        <v>2000000</v>
      </c>
    </row>
    <row r="27" spans="1:10" ht="18" customHeight="1" x14ac:dyDescent="0.15">
      <c r="A27" s="28"/>
      <c r="B27" s="26"/>
      <c r="C27" s="7" t="s">
        <v>20</v>
      </c>
      <c r="D27" s="8">
        <v>0</v>
      </c>
      <c r="E27" s="8">
        <v>0</v>
      </c>
      <c r="F27" s="8">
        <v>0</v>
      </c>
      <c r="G27" s="8">
        <v>0</v>
      </c>
      <c r="H27" s="8">
        <f>SUM(D27:G27)</f>
        <v>0</v>
      </c>
      <c r="I27" s="8">
        <v>0</v>
      </c>
      <c r="J27" s="8">
        <f>H27+I27</f>
        <v>0</v>
      </c>
    </row>
    <row r="28" spans="1:10" ht="18" customHeight="1" x14ac:dyDescent="0.15">
      <c r="A28" s="28"/>
      <c r="B28" s="26"/>
      <c r="C28" s="7" t="s">
        <v>21</v>
      </c>
      <c r="D28" s="8">
        <v>0</v>
      </c>
      <c r="E28" s="8">
        <v>0</v>
      </c>
      <c r="F28" s="8">
        <v>0</v>
      </c>
      <c r="G28" s="8">
        <v>0</v>
      </c>
      <c r="H28" s="8">
        <f t="shared" ref="H28" si="9">SUM(D28:G28)</f>
        <v>0</v>
      </c>
      <c r="I28" s="8">
        <v>0</v>
      </c>
      <c r="J28" s="8">
        <f t="shared" ref="J28:J30" si="10">H28+I28</f>
        <v>0</v>
      </c>
    </row>
    <row r="29" spans="1:10" ht="18" customHeight="1" x14ac:dyDescent="0.15">
      <c r="A29" s="28"/>
      <c r="B29" s="26"/>
      <c r="C29" s="7" t="s">
        <v>22</v>
      </c>
      <c r="D29" s="8">
        <v>0</v>
      </c>
      <c r="E29" s="8">
        <v>0</v>
      </c>
      <c r="F29" s="8">
        <v>0</v>
      </c>
      <c r="G29" s="8">
        <v>0</v>
      </c>
      <c r="H29" s="8">
        <f>SUM(D29:G29)</f>
        <v>0</v>
      </c>
      <c r="I29" s="8">
        <v>0</v>
      </c>
      <c r="J29" s="8">
        <f t="shared" si="10"/>
        <v>0</v>
      </c>
    </row>
    <row r="30" spans="1:10" ht="18" customHeight="1" x14ac:dyDescent="0.15">
      <c r="A30" s="28"/>
      <c r="B30" s="26"/>
      <c r="C30" s="7" t="s">
        <v>58</v>
      </c>
      <c r="D30" s="8">
        <v>816000</v>
      </c>
      <c r="E30" s="8">
        <v>0</v>
      </c>
      <c r="F30" s="8">
        <v>4800000</v>
      </c>
      <c r="G30" s="8">
        <v>0</v>
      </c>
      <c r="H30" s="8">
        <f>SUM(D30:G30)</f>
        <v>5616000</v>
      </c>
      <c r="I30" s="8">
        <v>-5616000</v>
      </c>
      <c r="J30" s="8">
        <f t="shared" si="10"/>
        <v>0</v>
      </c>
    </row>
    <row r="31" spans="1:10" ht="18" customHeight="1" x14ac:dyDescent="0.15">
      <c r="A31" s="28"/>
      <c r="B31" s="26"/>
      <c r="C31" s="9" t="s">
        <v>23</v>
      </c>
      <c r="D31" s="10">
        <v>0</v>
      </c>
      <c r="E31" s="10">
        <v>0</v>
      </c>
      <c r="F31" s="10">
        <v>0</v>
      </c>
      <c r="G31" s="10">
        <v>0</v>
      </c>
      <c r="H31" s="10">
        <f>SUM(D31:G31)</f>
        <v>0</v>
      </c>
      <c r="I31" s="10">
        <v>0</v>
      </c>
      <c r="J31" s="10">
        <f>H31+I31</f>
        <v>0</v>
      </c>
    </row>
    <row r="32" spans="1:10" ht="18" customHeight="1" x14ac:dyDescent="0.15">
      <c r="A32" s="28"/>
      <c r="B32" s="26"/>
      <c r="C32" s="11" t="s">
        <v>24</v>
      </c>
      <c r="D32" s="12">
        <f>SUM(D26:D31)</f>
        <v>816000</v>
      </c>
      <c r="E32" s="12">
        <f t="shared" ref="E32:J32" si="11">SUM(E26:E31)</f>
        <v>1000000</v>
      </c>
      <c r="F32" s="12">
        <f t="shared" si="11"/>
        <v>5800000</v>
      </c>
      <c r="G32" s="12">
        <f t="shared" si="11"/>
        <v>0</v>
      </c>
      <c r="H32" s="12">
        <f t="shared" si="11"/>
        <v>7616000</v>
      </c>
      <c r="I32" s="12">
        <f t="shared" si="11"/>
        <v>-5616000</v>
      </c>
      <c r="J32" s="12">
        <f t="shared" si="11"/>
        <v>2000000</v>
      </c>
    </row>
    <row r="33" spans="1:10" ht="18" customHeight="1" x14ac:dyDescent="0.15">
      <c r="A33" s="28"/>
      <c r="B33" s="26" t="s">
        <v>43</v>
      </c>
      <c r="C33" s="5" t="s">
        <v>25</v>
      </c>
      <c r="D33" s="6">
        <v>0</v>
      </c>
      <c r="E33" s="6">
        <v>0</v>
      </c>
      <c r="F33" s="6">
        <v>0</v>
      </c>
      <c r="G33" s="6">
        <v>0</v>
      </c>
      <c r="H33" s="6">
        <f>SUM(D33:G33)</f>
        <v>0</v>
      </c>
      <c r="I33" s="6">
        <v>0</v>
      </c>
      <c r="J33" s="6">
        <f>H33+I33</f>
        <v>0</v>
      </c>
    </row>
    <row r="34" spans="1:10" ht="18" customHeight="1" x14ac:dyDescent="0.15">
      <c r="A34" s="28"/>
      <c r="B34" s="26"/>
      <c r="C34" s="7" t="s">
        <v>26</v>
      </c>
      <c r="D34" s="8">
        <v>0</v>
      </c>
      <c r="E34" s="8">
        <v>0</v>
      </c>
      <c r="F34" s="8">
        <v>0</v>
      </c>
      <c r="G34" s="8">
        <v>0</v>
      </c>
      <c r="H34" s="8">
        <f>SUM(D34:G34)</f>
        <v>0</v>
      </c>
      <c r="I34" s="8">
        <v>0</v>
      </c>
      <c r="J34" s="8">
        <f>H34+I34</f>
        <v>0</v>
      </c>
    </row>
    <row r="35" spans="1:10" ht="18" customHeight="1" x14ac:dyDescent="0.15">
      <c r="A35" s="28"/>
      <c r="B35" s="26"/>
      <c r="C35" s="7" t="s">
        <v>27</v>
      </c>
      <c r="D35" s="8">
        <v>0</v>
      </c>
      <c r="E35" s="8">
        <v>0</v>
      </c>
      <c r="F35" s="8">
        <v>0</v>
      </c>
      <c r="G35" s="8">
        <v>0</v>
      </c>
      <c r="H35" s="8">
        <f t="shared" ref="H35:H36" si="12">SUM(D35:G35)</f>
        <v>0</v>
      </c>
      <c r="I35" s="8">
        <v>0</v>
      </c>
      <c r="J35" s="8">
        <f t="shared" ref="J35:J38" si="13">H35+I35</f>
        <v>0</v>
      </c>
    </row>
    <row r="36" spans="1:10" ht="18" customHeight="1" x14ac:dyDescent="0.15">
      <c r="A36" s="28"/>
      <c r="B36" s="26"/>
      <c r="C36" s="7" t="s">
        <v>28</v>
      </c>
      <c r="D36" s="8">
        <v>0</v>
      </c>
      <c r="E36" s="8">
        <v>0</v>
      </c>
      <c r="F36" s="8">
        <v>0</v>
      </c>
      <c r="G36" s="8">
        <v>0</v>
      </c>
      <c r="H36" s="8">
        <f t="shared" si="12"/>
        <v>0</v>
      </c>
      <c r="I36" s="8">
        <v>0</v>
      </c>
      <c r="J36" s="8">
        <f t="shared" si="13"/>
        <v>0</v>
      </c>
    </row>
    <row r="37" spans="1:10" ht="18" customHeight="1" x14ac:dyDescent="0.15">
      <c r="A37" s="28"/>
      <c r="B37" s="26"/>
      <c r="C37" s="7" t="s">
        <v>29</v>
      </c>
      <c r="D37" s="8">
        <v>0</v>
      </c>
      <c r="E37" s="8">
        <v>1000000</v>
      </c>
      <c r="F37" s="8">
        <v>1000000</v>
      </c>
      <c r="G37" s="8">
        <v>0</v>
      </c>
      <c r="H37" s="8">
        <f>SUM(D37:G37)</f>
        <v>2000000</v>
      </c>
      <c r="I37" s="8">
        <v>0</v>
      </c>
      <c r="J37" s="8">
        <f t="shared" si="13"/>
        <v>2000000</v>
      </c>
    </row>
    <row r="38" spans="1:10" ht="18" customHeight="1" x14ac:dyDescent="0.15">
      <c r="A38" s="28"/>
      <c r="B38" s="26"/>
      <c r="C38" s="7" t="s">
        <v>59</v>
      </c>
      <c r="D38" s="8">
        <v>0</v>
      </c>
      <c r="E38" s="8">
        <v>3100000</v>
      </c>
      <c r="F38" s="8">
        <v>216000</v>
      </c>
      <c r="G38" s="8">
        <v>2300000</v>
      </c>
      <c r="H38" s="8">
        <f>SUM(D38:G38)</f>
        <v>5616000</v>
      </c>
      <c r="I38" s="8">
        <v>-5616000</v>
      </c>
      <c r="J38" s="8">
        <f t="shared" si="13"/>
        <v>0</v>
      </c>
    </row>
    <row r="39" spans="1:10" ht="18" customHeight="1" x14ac:dyDescent="0.15">
      <c r="A39" s="28"/>
      <c r="B39" s="26"/>
      <c r="C39" s="9" t="s">
        <v>30</v>
      </c>
      <c r="D39" s="10">
        <v>0</v>
      </c>
      <c r="E39" s="10">
        <v>0</v>
      </c>
      <c r="F39" s="10">
        <v>0</v>
      </c>
      <c r="G39" s="10">
        <v>0</v>
      </c>
      <c r="H39" s="10">
        <f>SUM(D39:G39)</f>
        <v>0</v>
      </c>
      <c r="I39" s="10">
        <v>0</v>
      </c>
      <c r="J39" s="10">
        <f>H39+I39</f>
        <v>0</v>
      </c>
    </row>
    <row r="40" spans="1:10" ht="18" customHeight="1" x14ac:dyDescent="0.15">
      <c r="A40" s="28"/>
      <c r="B40" s="26"/>
      <c r="C40" s="11" t="s">
        <v>31</v>
      </c>
      <c r="D40" s="12">
        <f t="shared" ref="D40:J40" si="14">SUM(D33:D39)</f>
        <v>0</v>
      </c>
      <c r="E40" s="12">
        <f t="shared" si="14"/>
        <v>4100000</v>
      </c>
      <c r="F40" s="12">
        <f t="shared" si="14"/>
        <v>1216000</v>
      </c>
      <c r="G40" s="12">
        <f t="shared" si="14"/>
        <v>2300000</v>
      </c>
      <c r="H40" s="12">
        <f t="shared" si="14"/>
        <v>7616000</v>
      </c>
      <c r="I40" s="12">
        <f t="shared" si="14"/>
        <v>-5616000</v>
      </c>
      <c r="J40" s="12">
        <f t="shared" si="14"/>
        <v>2000000</v>
      </c>
    </row>
    <row r="41" spans="1:10" ht="18" customHeight="1" x14ac:dyDescent="0.15">
      <c r="A41" s="29"/>
      <c r="B41" s="13"/>
      <c r="C41" s="14" t="s">
        <v>32</v>
      </c>
      <c r="D41" s="12">
        <f t="shared" ref="D41:J41" si="15">D32-D40</f>
        <v>816000</v>
      </c>
      <c r="E41" s="12">
        <f t="shared" si="15"/>
        <v>-3100000</v>
      </c>
      <c r="F41" s="12">
        <f t="shared" si="15"/>
        <v>4584000</v>
      </c>
      <c r="G41" s="12">
        <f t="shared" si="15"/>
        <v>-2300000</v>
      </c>
      <c r="H41" s="12">
        <f t="shared" si="15"/>
        <v>0</v>
      </c>
      <c r="I41" s="12">
        <f t="shared" si="15"/>
        <v>0</v>
      </c>
      <c r="J41" s="12">
        <f t="shared" si="15"/>
        <v>0</v>
      </c>
    </row>
    <row r="42" spans="1:10" ht="18" customHeight="1" x14ac:dyDescent="0.15">
      <c r="A42" s="13"/>
      <c r="B42" s="30" t="s">
        <v>33</v>
      </c>
      <c r="C42" s="31"/>
      <c r="D42" s="12">
        <f t="shared" ref="D42:J42" si="16">D25+D41</f>
        <v>-39730</v>
      </c>
      <c r="E42" s="12">
        <f t="shared" si="16"/>
        <v>13369264</v>
      </c>
      <c r="F42" s="12">
        <f t="shared" si="16"/>
        <v>3692272</v>
      </c>
      <c r="G42" s="12">
        <f t="shared" si="16"/>
        <v>2299849</v>
      </c>
      <c r="H42" s="12">
        <f t="shared" si="16"/>
        <v>19321655</v>
      </c>
      <c r="I42" s="12">
        <f t="shared" si="16"/>
        <v>0</v>
      </c>
      <c r="J42" s="12">
        <f t="shared" si="16"/>
        <v>19321655</v>
      </c>
    </row>
    <row r="43" spans="1:10" ht="18" customHeight="1" x14ac:dyDescent="0.15">
      <c r="A43" s="27" t="s">
        <v>46</v>
      </c>
      <c r="B43" s="31" t="s">
        <v>34</v>
      </c>
      <c r="C43" s="31"/>
      <c r="D43" s="12">
        <v>2353854</v>
      </c>
      <c r="E43" s="12">
        <v>-18860935</v>
      </c>
      <c r="F43" s="12">
        <v>37077755</v>
      </c>
      <c r="G43" s="12">
        <v>8674075</v>
      </c>
      <c r="H43" s="12">
        <f>SUM(D43:G43)</f>
        <v>29244749</v>
      </c>
      <c r="I43" s="12">
        <v>0</v>
      </c>
      <c r="J43" s="12">
        <f>H43+I43</f>
        <v>29244749</v>
      </c>
    </row>
    <row r="44" spans="1:10" ht="18" customHeight="1" x14ac:dyDescent="0.15">
      <c r="A44" s="28"/>
      <c r="B44" s="31" t="s">
        <v>35</v>
      </c>
      <c r="C44" s="31"/>
      <c r="D44" s="12">
        <f>D42+D43</f>
        <v>2314124</v>
      </c>
      <c r="E44" s="12">
        <f t="shared" ref="E44:J44" si="17">E42+E43</f>
        <v>-5491671</v>
      </c>
      <c r="F44" s="12">
        <f t="shared" si="17"/>
        <v>40770027</v>
      </c>
      <c r="G44" s="12">
        <f t="shared" si="17"/>
        <v>10973924</v>
      </c>
      <c r="H44" s="12">
        <f t="shared" si="17"/>
        <v>48566404</v>
      </c>
      <c r="I44" s="12">
        <f t="shared" si="17"/>
        <v>0</v>
      </c>
      <c r="J44" s="12">
        <f t="shared" si="17"/>
        <v>48566404</v>
      </c>
    </row>
    <row r="45" spans="1:10" ht="18" customHeight="1" x14ac:dyDescent="0.15">
      <c r="A45" s="28"/>
      <c r="B45" s="31" t="s">
        <v>36</v>
      </c>
      <c r="C45" s="31"/>
      <c r="D45" s="12">
        <v>0</v>
      </c>
      <c r="E45" s="12">
        <v>0</v>
      </c>
      <c r="F45" s="12">
        <v>0</v>
      </c>
      <c r="G45" s="12">
        <v>0</v>
      </c>
      <c r="H45" s="12">
        <f>SUM(D45:G45)</f>
        <v>0</v>
      </c>
      <c r="I45" s="12">
        <v>0</v>
      </c>
      <c r="J45" s="12">
        <f t="shared" ref="J45:J47" si="18">H45+I45</f>
        <v>0</v>
      </c>
    </row>
    <row r="46" spans="1:10" ht="18" customHeight="1" x14ac:dyDescent="0.15">
      <c r="A46" s="28"/>
      <c r="B46" s="31" t="s">
        <v>37</v>
      </c>
      <c r="C46" s="31"/>
      <c r="D46" s="12">
        <v>0</v>
      </c>
      <c r="E46" s="12">
        <v>0</v>
      </c>
      <c r="F46" s="12">
        <v>0</v>
      </c>
      <c r="G46" s="12">
        <v>0</v>
      </c>
      <c r="H46" s="12">
        <f>SUM(D46:G46)</f>
        <v>0</v>
      </c>
      <c r="I46" s="12">
        <v>0</v>
      </c>
      <c r="J46" s="12">
        <f t="shared" si="18"/>
        <v>0</v>
      </c>
    </row>
    <row r="47" spans="1:10" ht="18" customHeight="1" x14ac:dyDescent="0.15">
      <c r="A47" s="28"/>
      <c r="B47" s="31" t="s">
        <v>38</v>
      </c>
      <c r="C47" s="31"/>
      <c r="D47" s="12">
        <v>0</v>
      </c>
      <c r="E47" s="12">
        <v>15000000</v>
      </c>
      <c r="F47" s="12">
        <v>0</v>
      </c>
      <c r="G47" s="12">
        <v>5000000</v>
      </c>
      <c r="H47" s="12">
        <f>SUM(D47:G47)</f>
        <v>20000000</v>
      </c>
      <c r="I47" s="12">
        <v>0</v>
      </c>
      <c r="J47" s="12">
        <f t="shared" si="18"/>
        <v>20000000</v>
      </c>
    </row>
    <row r="48" spans="1:10" ht="18" customHeight="1" x14ac:dyDescent="0.15">
      <c r="A48" s="29"/>
      <c r="B48" s="31" t="s">
        <v>39</v>
      </c>
      <c r="C48" s="31"/>
      <c r="D48" s="12">
        <f>D44+D45+D46-D47</f>
        <v>2314124</v>
      </c>
      <c r="E48" s="12">
        <f t="shared" ref="E48:I48" si="19">E44+E45+E46-E47</f>
        <v>-20491671</v>
      </c>
      <c r="F48" s="12">
        <f t="shared" si="19"/>
        <v>40770027</v>
      </c>
      <c r="G48" s="12">
        <f t="shared" si="19"/>
        <v>5973924</v>
      </c>
      <c r="H48" s="12">
        <f>H44+H45+H46-H47</f>
        <v>28566404</v>
      </c>
      <c r="I48" s="12">
        <f t="shared" si="19"/>
        <v>0</v>
      </c>
      <c r="J48" s="12">
        <f>J44+J45+J46-J47</f>
        <v>28566404</v>
      </c>
    </row>
  </sheetData>
  <mergeCells count="21">
    <mergeCell ref="B42:C42"/>
    <mergeCell ref="A43:A48"/>
    <mergeCell ref="B43:C43"/>
    <mergeCell ref="B44:C44"/>
    <mergeCell ref="B45:C45"/>
    <mergeCell ref="B46:C46"/>
    <mergeCell ref="B47:C47"/>
    <mergeCell ref="B48:C48"/>
    <mergeCell ref="A18:A24"/>
    <mergeCell ref="B18:B20"/>
    <mergeCell ref="B21:B23"/>
    <mergeCell ref="A26:A41"/>
    <mergeCell ref="B26:B32"/>
    <mergeCell ref="B33:B40"/>
    <mergeCell ref="A2:J2"/>
    <mergeCell ref="A3:J3"/>
    <mergeCell ref="J4:J5"/>
    <mergeCell ref="A6:C6"/>
    <mergeCell ref="A7:A17"/>
    <mergeCell ref="B7:B10"/>
    <mergeCell ref="B11:B16"/>
  </mergeCells>
  <phoneticPr fontId="18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白梅福祉会-事業活動計算書H26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2014-08-30T11:49:39Z</cp:lastPrinted>
  <dcterms:created xsi:type="dcterms:W3CDTF">2014-08-07T07:05:54Z</dcterms:created>
  <dcterms:modified xsi:type="dcterms:W3CDTF">2015-07-13T01:50:13Z</dcterms:modified>
</cp:coreProperties>
</file>